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2">'PLAN RASHODA I IZDATAKA'!$3:$3</definedName>
    <definedName name="_xlnm.Print_Area" localSheetId="0">'OPĆI DIO'!$A$2:$H$26</definedName>
  </definedNames>
  <calcPr fullCalcOnLoad="1"/>
</workbook>
</file>

<file path=xl/sharedStrings.xml><?xml version="1.0" encoding="utf-8"?>
<sst xmlns="http://schemas.openxmlformats.org/spreadsheetml/2006/main" count="410" uniqueCount="179">
  <si>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</si>
  <si>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</si>
  <si>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</si>
  <si>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</si>
  <si>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</si>
  <si>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</si>
  <si>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</si>
  <si>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</si>
  <si>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</si>
  <si>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</si>
  <si>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</si>
  <si>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</si>
  <si>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</si>
  <si>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</si>
  <si>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</si>
  <si>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</si>
  <si>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</si>
  <si>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</si>
  <si>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</si>
  <si>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</si>
  <si>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</si>
  <si>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</si>
  <si>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</si>
  <si>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</si>
  <si>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</si>
  <si>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</si>
  <si>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</si>
  <si>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</si>
  <si>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</si>
  <si>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</si>
  <si>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</si>
  <si>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</si>
  <si>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</si>
  <si>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</si>
  <si>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</si>
  <si>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</si>
  <si>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</si>
  <si>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</si>
  <si>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</si>
  <si>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</si>
  <si>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Rashodi poslovanja</t>
  </si>
  <si>
    <t>Oznaka                           rač. iz                                      računskog                                         plana</t>
  </si>
  <si>
    <t>MINIMALNI STANDARD U OSNOVNOM ŠKOLSTVU- MATERIJALNI I FINANCIJSKI RASHODI</t>
  </si>
  <si>
    <t xml:space="preserve">Rashodi poslovanja </t>
  </si>
  <si>
    <t>TEKUĆE INVESTICIJSKO ODRŽAVANJE- minimalni standard</t>
  </si>
  <si>
    <t>Program 1001</t>
  </si>
  <si>
    <t>KAPITALNO ULAGANJE U OSNOVNO ŠKOLSTVO</t>
  </si>
  <si>
    <t>4</t>
  </si>
  <si>
    <t>45</t>
  </si>
  <si>
    <t>Rashodi za dodatna ulaganja na nefinancijskoj imovini</t>
  </si>
  <si>
    <t>451</t>
  </si>
  <si>
    <t>Dodatna ulaganja na građevinskim objektima</t>
  </si>
  <si>
    <t>Kapitalni projekt K100112</t>
  </si>
  <si>
    <t>POJAČANI STANDARD U ŠKOLSTVU</t>
  </si>
  <si>
    <t>Aktivnost A100001</t>
  </si>
  <si>
    <t>Tekući projekt T100002</t>
  </si>
  <si>
    <t>ŽUPANIJSKA STRUČNA VIJEĆA</t>
  </si>
  <si>
    <t>Tekući projekt T100003</t>
  </si>
  <si>
    <t>NATJECANJA</t>
  </si>
  <si>
    <t>Tekući projekt T100004</t>
  </si>
  <si>
    <t>OBLJETNICE ŠKOLA</t>
  </si>
  <si>
    <t>Tekući projekt T100005</t>
  </si>
  <si>
    <t>Tekući projekt T100006</t>
  </si>
  <si>
    <t>OSTALE IZVANŠKOLSKE AKTIVNOSTI</t>
  </si>
  <si>
    <t>Tekući projekt  T100015</t>
  </si>
  <si>
    <t>UČENIČKE ZADRUGE</t>
  </si>
  <si>
    <t xml:space="preserve">Tekući projekt T100049 </t>
  </si>
  <si>
    <t>EU PROJEKTI</t>
  </si>
  <si>
    <t>Program 1002</t>
  </si>
  <si>
    <t>KAPITALNO ULAGANJE</t>
  </si>
  <si>
    <t>Tekući projekt T100001</t>
  </si>
  <si>
    <t>OPREMA ŠKOLA</t>
  </si>
  <si>
    <t xml:space="preserve">Tekući projekt T100002 </t>
  </si>
  <si>
    <t>DODATNA ULAGANJA</t>
  </si>
  <si>
    <t>Program 1003</t>
  </si>
  <si>
    <t>TEKUĆE I INVESTICIJSKO ODRŽAVNJE U ŠKOLSTVU</t>
  </si>
  <si>
    <t>TEKUĆE I INVESTICIJSKO ODRŽAVANJE U ŠKOLSTVU</t>
  </si>
  <si>
    <t>PROGRAMI OSNOVNIH ŠKOLA IZVAN ŽUPANIJSKOG PRORAČUNA</t>
  </si>
  <si>
    <t>RASHODI POSLOVANJA</t>
  </si>
  <si>
    <t>ADMINISTRATIVNO, TEHNIČKO I STRUČNO OSOBLJE</t>
  </si>
  <si>
    <t>Aktivnost A100002</t>
  </si>
  <si>
    <t>Tekući projekt  T100002</t>
  </si>
  <si>
    <t>ŠKOLSKA KUHINJA</t>
  </si>
  <si>
    <t>ŠKOLSKI SPORTSKI KLUB</t>
  </si>
  <si>
    <t>PRODUŽENI BORAVAK</t>
  </si>
  <si>
    <t>Tekući projekt T100008</t>
  </si>
  <si>
    <t>Tekući projekt T100009</t>
  </si>
  <si>
    <t>OSTALE IZVANUČIONIČKE AKTIVNOSTI</t>
  </si>
  <si>
    <t>Tekući projekt T100010</t>
  </si>
  <si>
    <t>Tekući projekt T100011</t>
  </si>
  <si>
    <t>OSPOSOBLJAVANJE BEZ ZASNIVANJA RADNOG ODNOSA</t>
  </si>
  <si>
    <t>Tekući projekt T100012</t>
  </si>
  <si>
    <t>Tekući projekt T100013</t>
  </si>
  <si>
    <t xml:space="preserve">Tekući projekt T100014 </t>
  </si>
  <si>
    <t>TEKUĆE I INVESTICIJSKO ODRŽAVANJE</t>
  </si>
  <si>
    <t>Tekući projekt  T100019</t>
  </si>
  <si>
    <t>PRIJEVOZ UČENIKA S TEŠKOĆAMA</t>
  </si>
  <si>
    <t>Tekući projekt T100020</t>
  </si>
  <si>
    <t>NABAVA UDŽBENIKA ZA UČENIKE</t>
  </si>
  <si>
    <t>Tekući projekt T100023</t>
  </si>
  <si>
    <t>PROVEDBA KURIKULARNE REFORME</t>
  </si>
  <si>
    <t>OŠ "LJUBO BABIĆ", JASTREBARSKO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</si>
  <si>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</si>
  <si>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</si>
  <si>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</si>
  <si>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</si>
  <si>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</si>
  <si>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Sitni inventar i auto gume</t>
  </si>
  <si>
    <t>Službena, radna i zaštitna odjeća i obuća</t>
  </si>
  <si>
    <t>Usluge telefona, pošte i prijevoza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</si>
  <si>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</si>
  <si>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</si>
  <si>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</si>
  <si>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</si>
  <si>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</si>
  <si>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</si>
  <si>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</si>
  <si>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</si>
  <si>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</si>
  <si>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</si>
  <si>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Bankarske usluge i usluge platnog prometa</t>
  </si>
  <si>
    <t>Materijal i dijelovi za tekuće i investicijsko održavanje</t>
  </si>
  <si>
    <t>Usluge tekućeg i investicijskog održavanja</t>
  </si>
  <si>
    <t>Naknade građanima i kućanstvima na temelju osiguranja i druge naknade</t>
  </si>
  <si>
    <t>Ostale naknade građanima i kućanstvima iz proračuna</t>
  </si>
  <si>
    <t>Naknade građanima i kućanstvima u naravi - vlastiti prijevoz učenika OŠ</t>
  </si>
  <si>
    <t>Doprinosi za obvezno zdravstveno osiguranje</t>
  </si>
  <si>
    <t>Naknade za prijevoz, rad na terenu i odvojeni život</t>
  </si>
  <si>
    <t>Naknade za rad predstavničkih i izvršnih tijela, povjerenstva i slično</t>
  </si>
  <si>
    <t>Naknade građanima i kućanstvima iz EU sredstava - Školska shema</t>
  </si>
  <si>
    <t>Plaće za redovan rad</t>
  </si>
  <si>
    <t>Rashodi za nabavu proizvedene dugotrajne imovine</t>
  </si>
  <si>
    <t>Postrojenja i oprema</t>
  </si>
  <si>
    <t>Sportska i glazbena oprema</t>
  </si>
  <si>
    <t>Materijal i sirovine</t>
  </si>
  <si>
    <t>Naknade građanima i kućanstvima u novcu</t>
  </si>
  <si>
    <t>Naknade građanima i kućanstvima u naravi</t>
  </si>
  <si>
    <t>Uredska oprema i namještaj</t>
  </si>
  <si>
    <t>Oprema za održavanje i zaštitu</t>
  </si>
  <si>
    <t>Instrumenti, uređaji i strojevi</t>
  </si>
  <si>
    <t>Uređaji, strojevi i oprema za ostale namjene</t>
  </si>
  <si>
    <t>Knjige, umjetnička djela i ostale izložbene vrijednosti</t>
  </si>
  <si>
    <t>Knjige</t>
  </si>
  <si>
    <t>Pomoći - državni proračun</t>
  </si>
  <si>
    <t>Pomoći - gradski proračun</t>
  </si>
  <si>
    <t>OIB: 19572596112</t>
  </si>
  <si>
    <t>PROJEKCIJA PLANA ZA 2023.</t>
  </si>
  <si>
    <t xml:space="preserve">OŠ LJUBO BABIĆ </t>
  </si>
  <si>
    <t xml:space="preserve">SVEUKUPNO </t>
  </si>
  <si>
    <t>2022.</t>
  </si>
  <si>
    <t>Ukupno prihodi i primici za 2022.</t>
  </si>
  <si>
    <t>Pomoći-državni proračun</t>
  </si>
  <si>
    <t>Pomoći-gradski proračun</t>
  </si>
  <si>
    <t>2023.</t>
  </si>
  <si>
    <t>Ukupno prihodi i primici za 2023.</t>
  </si>
  <si>
    <t>Tekući projekt T100044</t>
  </si>
  <si>
    <t>NABAVA UDŽBENIKA U OSNOVNIM ŠKOLAMA</t>
  </si>
  <si>
    <t>POTICANJE KORIŠTENJA SREDSTAVA IZ FONDOVA EU</t>
  </si>
  <si>
    <t>NOVA ŠKOLSKA SHEMA VOĆA I POVRĆA TE MLIJEKA I MLIJEČNIH PROIZVODA</t>
  </si>
  <si>
    <t>Tekući projekt T100041</t>
  </si>
  <si>
    <t>E-TEHNIČAR</t>
  </si>
  <si>
    <t>Predsjednik Školskog odbora:</t>
  </si>
  <si>
    <t>Mario Samarin</t>
  </si>
  <si>
    <t>Ravnateljica:</t>
  </si>
  <si>
    <t>Sanja Sertić</t>
  </si>
  <si>
    <t>PRSTEN POTPORE- IV</t>
  </si>
  <si>
    <t>Tekući projekt T100047</t>
  </si>
  <si>
    <t>PROJEKCIJA PLANA ZA 2024.</t>
  </si>
  <si>
    <t>2024.</t>
  </si>
  <si>
    <t>Ukupno prihodi i primici za 2024.</t>
  </si>
  <si>
    <t xml:space="preserve"> FINANCIJSKI PLAN (OŠ "LJUBO BABIĆ") ZA 2022. I                                                                                                                                                PROJEKCIJA PLANA ZA  2023. I 2024. GODINU</t>
  </si>
  <si>
    <t>Projekcija plana
za 2023.</t>
  </si>
  <si>
    <t>Projekcija plana 
za 2024.</t>
  </si>
  <si>
    <t>Troškovi sudskih presuda</t>
  </si>
  <si>
    <t>Financijski rashodi</t>
  </si>
  <si>
    <t>Zatezne kamate</t>
  </si>
  <si>
    <t>Financijski plan 
za 2022.</t>
  </si>
  <si>
    <t>FINANCIJSKI PLAN ZA 2022.</t>
  </si>
  <si>
    <t>Jastrebarsko, 29. prosinca 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</si>
</sst>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58" fillId="0" borderId="0">
      <alignment/>
      <protection/>
    </xf>
    <xf numFmtId="0" fontId="47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29" fillId="0" borderId="21" xfId="0" applyFont="1" applyBorder="1" applyAlignment="1" quotePrefix="1">
      <alignment horizontal="left" wrapText="1"/>
    </xf>
    <xf numFmtId="0" fontId="29" fillId="0" borderId="22" xfId="0" applyFont="1" applyBorder="1" applyAlignment="1" quotePrefix="1">
      <alignment horizontal="left" wrapText="1"/>
    </xf>
    <xf numFmtId="0" fontId="29" fillId="0" borderId="22" xfId="0" applyFont="1" applyBorder="1" applyAlignment="1" quotePrefix="1">
      <alignment horizontal="center" wrapText="1"/>
    </xf>
    <xf numFmtId="0" fontId="29" fillId="0" borderId="22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2" fillId="7" borderId="21" xfId="0" applyFont="1" applyFill="1" applyBorder="1" applyAlignment="1">
      <alignment horizontal="left"/>
    </xf>
    <xf numFmtId="0" fontId="21" fillId="7" borderId="22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left" wrapText="1"/>
    </xf>
    <xf numFmtId="1" fontId="21" fillId="0" borderId="30" xfId="0" applyNumberFormat="1" applyFont="1" applyBorder="1" applyAlignment="1">
      <alignment horizontal="left" wrapText="1"/>
    </xf>
    <xf numFmtId="0" fontId="25" fillId="0" borderId="19" xfId="0" applyNumberFormat="1" applyFont="1" applyFill="1" applyBorder="1" applyAlignment="1" applyProtection="1">
      <alignment wrapText="1"/>
      <protection/>
    </xf>
    <xf numFmtId="0" fontId="67" fillId="0" borderId="0" xfId="87" applyFont="1" applyFill="1" applyAlignment="1">
      <alignment horizontal="left" vertical="center" wrapText="1" readingOrder="1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4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4" fontId="25" fillId="0" borderId="19" xfId="0" applyNumberFormat="1" applyFont="1" applyFill="1" applyBorder="1" applyAlignment="1" applyProtection="1">
      <alignment horizontal="right"/>
      <protection/>
    </xf>
    <xf numFmtId="0" fontId="68" fillId="50" borderId="19" xfId="87" applyFont="1" applyFill="1" applyBorder="1" applyAlignment="1">
      <alignment horizontal="left" vertical="center" wrapText="1" readingOrder="1"/>
      <protection/>
    </xf>
    <xf numFmtId="4" fontId="68" fillId="50" borderId="19" xfId="87" applyNumberFormat="1" applyFont="1" applyFill="1" applyBorder="1" applyAlignment="1">
      <alignment horizontal="right" vertical="center" wrapText="1" readingOrder="1"/>
      <protection/>
    </xf>
    <xf numFmtId="0" fontId="68" fillId="51" borderId="19" xfId="87" applyFont="1" applyFill="1" applyBorder="1" applyAlignment="1">
      <alignment horizontal="left" vertical="center" wrapText="1" readingOrder="1"/>
      <protection/>
    </xf>
    <xf numFmtId="4" fontId="68" fillId="51" borderId="19" xfId="87" applyNumberFormat="1" applyFont="1" applyFill="1" applyBorder="1" applyAlignment="1">
      <alignment horizontal="right" vertical="center" wrapText="1" readingOrder="1"/>
      <protection/>
    </xf>
    <xf numFmtId="0" fontId="68" fillId="0" borderId="19" xfId="87" applyFont="1" applyFill="1" applyBorder="1" applyAlignment="1">
      <alignment horizontal="left" vertical="center" wrapText="1" readingOrder="1"/>
      <protection/>
    </xf>
    <xf numFmtId="0" fontId="69" fillId="0" borderId="19" xfId="87" applyFont="1" applyFill="1" applyBorder="1" applyAlignment="1">
      <alignment horizontal="left" vertical="center" wrapText="1" readingOrder="1"/>
      <protection/>
    </xf>
    <xf numFmtId="0" fontId="68" fillId="0" borderId="19" xfId="87" applyFont="1" applyFill="1" applyBorder="1" applyAlignment="1">
      <alignment horizontal="left" vertical="center" wrapText="1" readingOrder="1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4" fontId="25" fillId="0" borderId="19" xfId="0" applyNumberFormat="1" applyFont="1" applyFill="1" applyBorder="1" applyAlignment="1" applyProtection="1">
      <alignment horizontal="right"/>
      <protection/>
    </xf>
    <xf numFmtId="0" fontId="68" fillId="51" borderId="19" xfId="87" applyFont="1" applyFill="1" applyBorder="1" applyAlignment="1">
      <alignment horizontal="left" vertical="center" wrapText="1" readingOrder="1"/>
      <protection/>
    </xf>
    <xf numFmtId="4" fontId="68" fillId="51" borderId="19" xfId="87" applyNumberFormat="1" applyFont="1" applyFill="1" applyBorder="1" applyAlignment="1">
      <alignment horizontal="right" vertical="center" wrapText="1" readingOrder="1"/>
      <protection/>
    </xf>
    <xf numFmtId="1" fontId="21" fillId="0" borderId="31" xfId="0" applyNumberFormat="1" applyFont="1" applyBorder="1" applyAlignment="1">
      <alignment horizontal="left" wrapText="1"/>
    </xf>
    <xf numFmtId="1" fontId="22" fillId="0" borderId="30" xfId="0" applyNumberFormat="1" applyFont="1" applyBorder="1" applyAlignment="1">
      <alignment horizontal="left" wrapText="1"/>
    </xf>
    <xf numFmtId="1" fontId="22" fillId="0" borderId="29" xfId="0" applyNumberFormat="1" applyFont="1" applyBorder="1" applyAlignment="1">
      <alignment horizontal="left" wrapText="1"/>
    </xf>
    <xf numFmtId="1" fontId="22" fillId="0" borderId="32" xfId="0" applyNumberFormat="1" applyFont="1" applyBorder="1" applyAlignment="1">
      <alignment horizontal="left" wrapText="1"/>
    </xf>
    <xf numFmtId="0" fontId="26" fillId="0" borderId="19" xfId="0" applyNumberFormat="1" applyFont="1" applyFill="1" applyBorder="1" applyAlignment="1" applyProtection="1">
      <alignment horizontal="left" wrapText="1"/>
      <protection/>
    </xf>
    <xf numFmtId="0" fontId="68" fillId="50" borderId="19" xfId="87" applyFont="1" applyFill="1" applyBorder="1" applyAlignment="1">
      <alignment horizontal="left" vertical="center" wrapText="1"/>
      <protection/>
    </xf>
    <xf numFmtId="0" fontId="68" fillId="51" borderId="19" xfId="87" applyFont="1" applyFill="1" applyBorder="1" applyAlignment="1">
      <alignment horizontal="left" vertic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68" fillId="51" borderId="19" xfId="87" applyFont="1" applyFill="1" applyBorder="1" applyAlignment="1">
      <alignment horizontal="left" vertical="center" wrapText="1"/>
      <protection/>
    </xf>
    <xf numFmtId="0" fontId="68" fillId="0" borderId="19" xfId="87" applyFont="1" applyFill="1" applyBorder="1" applyAlignment="1">
      <alignment horizontal="center" vertical="center" wrapText="1"/>
      <protection/>
    </xf>
    <xf numFmtId="0" fontId="69" fillId="0" borderId="19" xfId="87" applyFont="1" applyFill="1" applyBorder="1" applyAlignment="1">
      <alignment horizontal="center" vertic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4" fillId="35" borderId="0" xfId="0" applyNumberFormat="1" applyFont="1" applyFill="1" applyBorder="1" applyAlignment="1" applyProtection="1">
      <alignment horizontal="center" wrapText="1"/>
      <protection/>
    </xf>
    <xf numFmtId="0" fontId="22" fillId="52" borderId="0" xfId="0" applyNumberFormat="1" applyFont="1" applyFill="1" applyBorder="1" applyAlignment="1" applyProtection="1">
      <alignment/>
      <protection/>
    </xf>
    <xf numFmtId="0" fontId="22" fillId="26" borderId="19" xfId="0" applyNumberFormat="1" applyFont="1" applyFill="1" applyBorder="1" applyAlignment="1" applyProtection="1">
      <alignment horizontal="left" wrapText="1"/>
      <protection/>
    </xf>
    <xf numFmtId="0" fontId="22" fillId="26" borderId="19" xfId="0" applyNumberFormat="1" applyFont="1" applyFill="1" applyBorder="1" applyAlignment="1" applyProtection="1">
      <alignment wrapText="1"/>
      <protection/>
    </xf>
    <xf numFmtId="4" fontId="22" fillId="26" borderId="19" xfId="0" applyNumberFormat="1" applyFont="1" applyFill="1" applyBorder="1" applyAlignment="1" applyProtection="1">
      <alignment/>
      <protection/>
    </xf>
    <xf numFmtId="1" fontId="21" fillId="0" borderId="32" xfId="0" applyNumberFormat="1" applyFont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4" fontId="21" fillId="0" borderId="33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2" fillId="0" borderId="26" xfId="0" applyNumberFormat="1" applyFont="1" applyBorder="1" applyAlignment="1">
      <alignment/>
    </xf>
    <xf numFmtId="4" fontId="22" fillId="0" borderId="27" xfId="0" applyNumberFormat="1" applyFont="1" applyBorder="1" applyAlignment="1">
      <alignment/>
    </xf>
    <xf numFmtId="4" fontId="22" fillId="0" borderId="28" xfId="0" applyNumberFormat="1" applyFont="1" applyBorder="1" applyAlignment="1">
      <alignment/>
    </xf>
    <xf numFmtId="4" fontId="22" fillId="0" borderId="37" xfId="0" applyNumberFormat="1" applyFont="1" applyBorder="1" applyAlignment="1">
      <alignment/>
    </xf>
    <xf numFmtId="4" fontId="22" fillId="0" borderId="38" xfId="0" applyNumberFormat="1" applyFont="1" applyBorder="1" applyAlignment="1">
      <alignment/>
    </xf>
    <xf numFmtId="4" fontId="22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/>
    </xf>
    <xf numFmtId="0" fontId="37" fillId="0" borderId="0" xfId="0" applyNumberFormat="1" applyFont="1" applyFill="1" applyBorder="1" applyAlignment="1" applyProtection="1">
      <alignment/>
      <protection/>
    </xf>
    <xf numFmtId="4" fontId="22" fillId="0" borderId="45" xfId="0" applyNumberFormat="1" applyFont="1" applyBorder="1" applyAlignment="1">
      <alignment horizontal="center" vertical="center" wrapText="1"/>
    </xf>
    <xf numFmtId="4" fontId="22" fillId="0" borderId="46" xfId="0" applyNumberFormat="1" applyFont="1" applyBorder="1" applyAlignment="1">
      <alignment/>
    </xf>
    <xf numFmtId="4" fontId="22" fillId="0" borderId="46" xfId="0" applyNumberFormat="1" applyFont="1" applyBorder="1" applyAlignment="1">
      <alignment horizontal="center" wrapText="1"/>
    </xf>
    <xf numFmtId="4" fontId="22" fillId="0" borderId="46" xfId="0" applyNumberFormat="1" applyFont="1" applyBorder="1" applyAlignment="1">
      <alignment horizontal="center" vertical="center" wrapText="1"/>
    </xf>
    <xf numFmtId="4" fontId="22" fillId="0" borderId="47" xfId="0" applyNumberFormat="1" applyFont="1" applyBorder="1" applyAlignment="1">
      <alignment horizontal="center" vertical="center" wrapText="1"/>
    </xf>
    <xf numFmtId="4" fontId="22" fillId="0" borderId="48" xfId="0" applyNumberFormat="1" applyFont="1" applyBorder="1" applyAlignment="1">
      <alignment horizontal="center" vertical="center" wrapText="1"/>
    </xf>
    <xf numFmtId="4" fontId="22" fillId="0" borderId="33" xfId="0" applyNumberFormat="1" applyFont="1" applyBorder="1" applyAlignment="1">
      <alignment/>
    </xf>
    <xf numFmtId="4" fontId="22" fillId="0" borderId="34" xfId="0" applyNumberFormat="1" applyFont="1" applyBorder="1" applyAlignment="1">
      <alignment/>
    </xf>
    <xf numFmtId="4" fontId="22" fillId="0" borderId="35" xfId="0" applyNumberFormat="1" applyFont="1" applyBorder="1" applyAlignment="1">
      <alignment/>
    </xf>
    <xf numFmtId="4" fontId="22" fillId="0" borderId="36" xfId="0" applyNumberFormat="1" applyFont="1" applyBorder="1" applyAlignment="1">
      <alignment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/>
    </xf>
    <xf numFmtId="4" fontId="21" fillId="0" borderId="46" xfId="0" applyNumberFormat="1" applyFont="1" applyBorder="1" applyAlignment="1">
      <alignment horizontal="center" wrapText="1"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 horizontal="center" vertical="center" wrapText="1"/>
    </xf>
    <xf numFmtId="4" fontId="29" fillId="7" borderId="19" xfId="0" applyNumberFormat="1" applyFont="1" applyFill="1" applyBorder="1" applyAlignment="1">
      <alignment horizontal="right"/>
    </xf>
    <xf numFmtId="4" fontId="29" fillId="0" borderId="19" xfId="0" applyNumberFormat="1" applyFont="1" applyFill="1" applyBorder="1" applyAlignment="1">
      <alignment horizontal="right"/>
    </xf>
    <xf numFmtId="4" fontId="29" fillId="0" borderId="19" xfId="0" applyNumberFormat="1" applyFont="1" applyFill="1" applyBorder="1" applyAlignment="1" applyProtection="1">
      <alignment horizontal="right" wrapText="1"/>
      <protection/>
    </xf>
    <xf numFmtId="4" fontId="29" fillId="0" borderId="19" xfId="0" applyNumberFormat="1" applyFont="1" applyBorder="1" applyAlignment="1">
      <alignment horizontal="right"/>
    </xf>
    <xf numFmtId="4" fontId="29" fillId="7" borderId="19" xfId="0" applyNumberFormat="1" applyFont="1" applyFill="1" applyBorder="1" applyAlignment="1" applyProtection="1">
      <alignment horizontal="right" wrapText="1"/>
      <protection/>
    </xf>
    <xf numFmtId="4" fontId="29" fillId="53" borderId="21" xfId="0" applyNumberFormat="1" applyFont="1" applyFill="1" applyBorder="1" applyAlignment="1" quotePrefix="1">
      <alignment horizontal="right"/>
    </xf>
    <xf numFmtId="4" fontId="29" fillId="53" borderId="19" xfId="0" applyNumberFormat="1" applyFont="1" applyFill="1" applyBorder="1" applyAlignment="1" applyProtection="1">
      <alignment horizontal="right" wrapText="1"/>
      <protection/>
    </xf>
    <xf numFmtId="4" fontId="29" fillId="7" borderId="21" xfId="0" applyNumberFormat="1" applyFont="1" applyFill="1" applyBorder="1" applyAlignment="1" quotePrefix="1">
      <alignment horizontal="right"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2" fillId="0" borderId="21" xfId="0" applyNumberFormat="1" applyFont="1" applyFill="1" applyBorder="1" applyAlignment="1" applyProtection="1">
      <alignment horizontal="left" wrapText="1"/>
      <protection/>
    </xf>
    <xf numFmtId="0" fontId="33" fillId="0" borderId="22" xfId="0" applyNumberFormat="1" applyFont="1" applyFill="1" applyBorder="1" applyAlignment="1" applyProtection="1">
      <alignment wrapText="1"/>
      <protection/>
    </xf>
    <xf numFmtId="0" fontId="32" fillId="7" borderId="21" xfId="0" applyNumberFormat="1" applyFont="1" applyFill="1" applyBorder="1" applyAlignment="1" applyProtection="1" quotePrefix="1">
      <alignment horizontal="left" wrapText="1"/>
      <protection/>
    </xf>
    <xf numFmtId="0" fontId="33" fillId="7" borderId="22" xfId="0" applyNumberFormat="1" applyFont="1" applyFill="1" applyBorder="1" applyAlignment="1" applyProtection="1">
      <alignment wrapText="1"/>
      <protection/>
    </xf>
    <xf numFmtId="0" fontId="32" fillId="0" borderId="21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2" fillId="0" borderId="2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left" wrapText="1"/>
      <protection/>
    </xf>
    <xf numFmtId="0" fontId="29" fillId="53" borderId="22" xfId="0" applyNumberFormat="1" applyFont="1" applyFill="1" applyBorder="1" applyAlignment="1" applyProtection="1">
      <alignment horizontal="left" wrapText="1"/>
      <protection/>
    </xf>
    <xf numFmtId="0" fontId="29" fillId="53" borderId="49" xfId="0" applyNumberFormat="1" applyFont="1" applyFill="1" applyBorder="1" applyAlignment="1" applyProtection="1">
      <alignment horizontal="left" wrapText="1"/>
      <protection/>
    </xf>
    <xf numFmtId="0" fontId="29" fillId="7" borderId="21" xfId="0" applyNumberFormat="1" applyFont="1" applyFill="1" applyBorder="1" applyAlignment="1" applyProtection="1">
      <alignment horizontal="left" wrapText="1"/>
      <protection/>
    </xf>
    <xf numFmtId="0" fontId="29" fillId="7" borderId="22" xfId="0" applyNumberFormat="1" applyFont="1" applyFill="1" applyBorder="1" applyAlignment="1" applyProtection="1">
      <alignment horizontal="left" wrapText="1"/>
      <protection/>
    </xf>
    <xf numFmtId="0" fontId="29" fillId="7" borderId="49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2" fillId="7" borderId="21" xfId="0" applyNumberFormat="1" applyFont="1" applyFill="1" applyBorder="1" applyAlignment="1" applyProtection="1">
      <alignment horizontal="lef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2" fillId="0" borderId="21" xfId="0" applyFont="1" applyFill="1" applyBorder="1" applyAlignment="1" quotePrefix="1">
      <alignment horizontal="left"/>
    </xf>
    <xf numFmtId="4" fontId="22" fillId="0" borderId="50" xfId="0" applyNumberFormat="1" applyFont="1" applyBorder="1" applyAlignment="1">
      <alignment horizontal="center"/>
    </xf>
    <xf numFmtId="4" fontId="22" fillId="0" borderId="51" xfId="0" applyNumberFormat="1" applyFont="1" applyBorder="1" applyAlignment="1">
      <alignment horizontal="center"/>
    </xf>
    <xf numFmtId="4" fontId="22" fillId="0" borderId="52" xfId="0" applyNumberFormat="1" applyFont="1" applyBorder="1" applyAlignment="1">
      <alignment horizontal="center"/>
    </xf>
    <xf numFmtId="0" fontId="32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 applyProtection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rmalno 2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8572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876300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19100"/>
          <a:ext cx="86677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467475"/>
          <a:ext cx="8572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876300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467475"/>
          <a:ext cx="86677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72750"/>
          <a:ext cx="8572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876300</xdr:colOff>
      <xdr:row>42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72750"/>
          <a:ext cx="86677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F20" sqref="F20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3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57"/>
      <c r="B2" s="157"/>
      <c r="C2" s="157"/>
      <c r="D2" s="157"/>
      <c r="E2" s="157"/>
      <c r="F2" s="157"/>
      <c r="G2" s="157"/>
      <c r="H2" s="157"/>
    </row>
    <row r="3" spans="1:8" ht="48" customHeight="1">
      <c r="A3" s="150" t="s">
        <v>170</v>
      </c>
      <c r="B3" s="150"/>
      <c r="C3" s="150"/>
      <c r="D3" s="150"/>
      <c r="E3" s="150"/>
      <c r="F3" s="150"/>
      <c r="G3" s="150"/>
      <c r="H3" s="150"/>
    </row>
    <row r="4" spans="1:8" s="18" customFormat="1" ht="26.25" customHeight="1">
      <c r="A4" s="150" t="s">
        <v>32</v>
      </c>
      <c r="B4" s="150"/>
      <c r="C4" s="150"/>
      <c r="D4" s="150"/>
      <c r="E4" s="150"/>
      <c r="F4" s="150"/>
      <c r="G4" s="158"/>
      <c r="H4" s="158"/>
    </row>
    <row r="5" spans="1:5" ht="15.75" customHeight="1">
      <c r="A5" s="19"/>
      <c r="B5" s="20"/>
      <c r="C5" s="20"/>
      <c r="D5" s="20"/>
      <c r="E5" s="20"/>
    </row>
    <row r="6" spans="1:9" ht="27.75" customHeight="1">
      <c r="A6" s="21"/>
      <c r="B6" s="22"/>
      <c r="C6" s="22"/>
      <c r="D6" s="23"/>
      <c r="E6" s="24"/>
      <c r="F6" s="25" t="s">
        <v>176</v>
      </c>
      <c r="G6" s="25" t="s">
        <v>171</v>
      </c>
      <c r="H6" s="26" t="s">
        <v>172</v>
      </c>
      <c r="I6" s="27"/>
    </row>
    <row r="7" spans="1:9" ht="27.75" customHeight="1">
      <c r="A7" s="159" t="s">
        <v>33</v>
      </c>
      <c r="B7" s="145"/>
      <c r="C7" s="145"/>
      <c r="D7" s="145"/>
      <c r="E7" s="160"/>
      <c r="F7" s="127">
        <f>+F8+F9</f>
        <v>24529422.68</v>
      </c>
      <c r="G7" s="127">
        <f>G8+G9</f>
        <v>24599422.68</v>
      </c>
      <c r="H7" s="127">
        <f>+H8+H9</f>
        <v>24599422.68</v>
      </c>
      <c r="I7" s="34"/>
    </row>
    <row r="8" spans="1:8" ht="22.5" customHeight="1">
      <c r="A8" s="142" t="s">
        <v>0</v>
      </c>
      <c r="B8" s="143"/>
      <c r="C8" s="143"/>
      <c r="D8" s="143"/>
      <c r="E8" s="149"/>
      <c r="F8" s="128">
        <v>24529422.68</v>
      </c>
      <c r="G8" s="128">
        <v>24599422.68</v>
      </c>
      <c r="H8" s="128">
        <v>24599422.68</v>
      </c>
    </row>
    <row r="9" spans="1:8" ht="22.5" customHeight="1">
      <c r="A9" s="161" t="s">
        <v>35</v>
      </c>
      <c r="B9" s="149"/>
      <c r="C9" s="149"/>
      <c r="D9" s="149"/>
      <c r="E9" s="149"/>
      <c r="F9" s="128"/>
      <c r="G9" s="128"/>
      <c r="H9" s="128"/>
    </row>
    <row r="10" spans="1:8" ht="22.5" customHeight="1">
      <c r="A10" s="35" t="s">
        <v>34</v>
      </c>
      <c r="B10" s="36"/>
      <c r="C10" s="36"/>
      <c r="D10" s="36"/>
      <c r="E10" s="36"/>
      <c r="F10" s="127">
        <f>+F11+F12</f>
        <v>24599422.68</v>
      </c>
      <c r="G10" s="127">
        <f>+G11+G12</f>
        <v>24599422.68</v>
      </c>
      <c r="H10" s="127">
        <f>+H11+H12</f>
        <v>24599422.68</v>
      </c>
    </row>
    <row r="11" spans="1:10" ht="22.5" customHeight="1">
      <c r="A11" s="146" t="s">
        <v>1</v>
      </c>
      <c r="B11" s="143"/>
      <c r="C11" s="143"/>
      <c r="D11" s="143"/>
      <c r="E11" s="147"/>
      <c r="F11" s="128">
        <v>24173422.68</v>
      </c>
      <c r="G11" s="128">
        <v>24173422.68</v>
      </c>
      <c r="H11" s="129">
        <v>24173422.68</v>
      </c>
      <c r="I11" s="15"/>
      <c r="J11" s="15"/>
    </row>
    <row r="12" spans="1:10" ht="22.5" customHeight="1">
      <c r="A12" s="148" t="s">
        <v>37</v>
      </c>
      <c r="B12" s="149"/>
      <c r="C12" s="149"/>
      <c r="D12" s="149"/>
      <c r="E12" s="149"/>
      <c r="F12" s="130">
        <v>426000</v>
      </c>
      <c r="G12" s="130">
        <v>426000</v>
      </c>
      <c r="H12" s="129">
        <v>426000</v>
      </c>
      <c r="I12" s="15"/>
      <c r="J12" s="15"/>
    </row>
    <row r="13" spans="1:10" ht="22.5" customHeight="1">
      <c r="A13" s="144" t="s">
        <v>2</v>
      </c>
      <c r="B13" s="145"/>
      <c r="C13" s="145"/>
      <c r="D13" s="145"/>
      <c r="E13" s="145"/>
      <c r="F13" s="131">
        <f>+F7-F10</f>
        <v>-70000</v>
      </c>
      <c r="G13" s="131">
        <f>+G7-G10</f>
        <v>0</v>
      </c>
      <c r="H13" s="131">
        <f>+H7-H10</f>
        <v>0</v>
      </c>
      <c r="J13" s="15"/>
    </row>
    <row r="14" spans="1:8" ht="25.5" customHeight="1">
      <c r="A14" s="150"/>
      <c r="B14" s="140"/>
      <c r="C14" s="140"/>
      <c r="D14" s="140"/>
      <c r="E14" s="140"/>
      <c r="F14" s="141"/>
      <c r="G14" s="141"/>
      <c r="H14" s="141"/>
    </row>
    <row r="15" spans="1:10" ht="27.75" customHeight="1">
      <c r="A15" s="21"/>
      <c r="B15" s="22"/>
      <c r="C15" s="22"/>
      <c r="D15" s="23"/>
      <c r="E15" s="24"/>
      <c r="F15" s="25" t="s">
        <v>176</v>
      </c>
      <c r="G15" s="25" t="s">
        <v>171</v>
      </c>
      <c r="H15" s="26" t="s">
        <v>172</v>
      </c>
      <c r="J15" s="15"/>
    </row>
    <row r="16" spans="1:10" ht="30.75" customHeight="1">
      <c r="A16" s="151" t="s">
        <v>38</v>
      </c>
      <c r="B16" s="152"/>
      <c r="C16" s="152"/>
      <c r="D16" s="152"/>
      <c r="E16" s="153"/>
      <c r="F16" s="132">
        <v>70000</v>
      </c>
      <c r="G16" s="132"/>
      <c r="H16" s="133"/>
      <c r="J16" s="15"/>
    </row>
    <row r="17" spans="1:10" ht="34.5" customHeight="1">
      <c r="A17" s="154" t="s">
        <v>39</v>
      </c>
      <c r="B17" s="155"/>
      <c r="C17" s="155"/>
      <c r="D17" s="155"/>
      <c r="E17" s="156"/>
      <c r="F17" s="134">
        <v>70000</v>
      </c>
      <c r="G17" s="134"/>
      <c r="H17" s="131"/>
      <c r="J17" s="15"/>
    </row>
    <row r="18" spans="1:10" s="17" customFormat="1" ht="25.5" customHeight="1">
      <c r="A18" s="139"/>
      <c r="B18" s="140"/>
      <c r="C18" s="140"/>
      <c r="D18" s="140"/>
      <c r="E18" s="140"/>
      <c r="F18" s="141"/>
      <c r="G18" s="141"/>
      <c r="H18" s="141"/>
      <c r="J18" s="37"/>
    </row>
    <row r="19" spans="1:11" s="17" customFormat="1" ht="27.75" customHeight="1">
      <c r="A19" s="21"/>
      <c r="B19" s="22"/>
      <c r="C19" s="22"/>
      <c r="D19" s="23"/>
      <c r="E19" s="24"/>
      <c r="F19" s="25" t="s">
        <v>176</v>
      </c>
      <c r="G19" s="25" t="s">
        <v>171</v>
      </c>
      <c r="H19" s="26" t="s">
        <v>172</v>
      </c>
      <c r="J19" s="37"/>
      <c r="K19" s="37"/>
    </row>
    <row r="20" spans="1:10" s="17" customFormat="1" ht="22.5" customHeight="1">
      <c r="A20" s="142" t="s">
        <v>3</v>
      </c>
      <c r="B20" s="143"/>
      <c r="C20" s="143"/>
      <c r="D20" s="143"/>
      <c r="E20" s="143"/>
      <c r="F20" s="130"/>
      <c r="G20" s="130"/>
      <c r="H20" s="130"/>
      <c r="J20" s="37"/>
    </row>
    <row r="21" spans="1:8" s="17" customFormat="1" ht="33.75" customHeight="1">
      <c r="A21" s="142" t="s">
        <v>4</v>
      </c>
      <c r="B21" s="143"/>
      <c r="C21" s="143"/>
      <c r="D21" s="143"/>
      <c r="E21" s="143"/>
      <c r="F21" s="130"/>
      <c r="G21" s="130"/>
      <c r="H21" s="130"/>
    </row>
    <row r="22" spans="1:11" s="17" customFormat="1" ht="22.5" customHeight="1">
      <c r="A22" s="144" t="s">
        <v>5</v>
      </c>
      <c r="B22" s="145"/>
      <c r="C22" s="145"/>
      <c r="D22" s="145"/>
      <c r="E22" s="145"/>
      <c r="F22" s="127">
        <f>F20-F21</f>
        <v>0</v>
      </c>
      <c r="G22" s="127">
        <f>G20-G21</f>
        <v>0</v>
      </c>
      <c r="H22" s="127">
        <f>H20-H21</f>
        <v>0</v>
      </c>
      <c r="J22" s="38"/>
      <c r="K22" s="37"/>
    </row>
    <row r="23" spans="1:8" s="17" customFormat="1" ht="25.5" customHeight="1">
      <c r="A23" s="139"/>
      <c r="B23" s="140"/>
      <c r="C23" s="140"/>
      <c r="D23" s="140"/>
      <c r="E23" s="140"/>
      <c r="F23" s="141"/>
      <c r="G23" s="141"/>
      <c r="H23" s="141"/>
    </row>
    <row r="24" spans="1:8" s="17" customFormat="1" ht="22.5" customHeight="1">
      <c r="A24" s="146" t="s">
        <v>6</v>
      </c>
      <c r="B24" s="143"/>
      <c r="C24" s="143"/>
      <c r="D24" s="143"/>
      <c r="E24" s="143"/>
      <c r="F24" s="28">
        <f>IF((F13+F17+F22)&lt;&gt;0,"NESLAGANJE ZBROJA",(F13+F17+F22))</f>
        <v>0</v>
      </c>
      <c r="G24" s="28">
        <f>IF((G13+G17+G22)&lt;&gt;0,"NESLAGANJE ZBROJA",(G13+G17+G22))</f>
        <v>0</v>
      </c>
      <c r="H24" s="28">
        <f>IF((H13+H17+H22)&lt;&gt;0,"NESLAGANJE ZBROJA",(H13+H17+H22))</f>
        <v>0</v>
      </c>
    </row>
    <row r="25" spans="1:5" s="17" customFormat="1" ht="18" customHeight="1">
      <c r="A25" s="29"/>
      <c r="B25" s="20"/>
      <c r="C25" s="20"/>
      <c r="D25" s="20"/>
      <c r="E25" s="20"/>
    </row>
    <row r="26" spans="1:8" ht="42" customHeight="1">
      <c r="A26" s="137"/>
      <c r="B26" s="138"/>
      <c r="C26" s="138"/>
      <c r="D26" s="138"/>
      <c r="E26" s="138"/>
      <c r="F26" s="138"/>
      <c r="G26" s="138"/>
      <c r="H26" s="138"/>
    </row>
    <row r="27" ht="12.75">
      <c r="E27" s="39"/>
    </row>
    <row r="31" spans="6:8" ht="12.75">
      <c r="F31" s="15"/>
      <c r="G31" s="15"/>
      <c r="H31" s="15"/>
    </row>
    <row r="32" spans="6:8" ht="12.75">
      <c r="F32" s="15"/>
      <c r="G32" s="15"/>
      <c r="H32" s="15"/>
    </row>
    <row r="33" spans="5:8" ht="12.75">
      <c r="E33" s="40"/>
      <c r="F33" s="16"/>
      <c r="G33" s="16"/>
      <c r="H33" s="16"/>
    </row>
    <row r="34" spans="5:8" ht="12.75">
      <c r="E34" s="40"/>
      <c r="F34" s="15"/>
      <c r="G34" s="15"/>
      <c r="H34" s="15"/>
    </row>
    <row r="35" spans="5:8" ht="12.75">
      <c r="E35" s="40"/>
      <c r="F35" s="15"/>
      <c r="G35" s="15"/>
      <c r="H35" s="15"/>
    </row>
    <row r="36" spans="5:8" ht="12.75">
      <c r="E36" s="40"/>
      <c r="F36" s="15"/>
      <c r="G36" s="15"/>
      <c r="H36" s="15"/>
    </row>
    <row r="37" spans="5:8" ht="12.75">
      <c r="E37" s="40"/>
      <c r="F37" s="15"/>
      <c r="G37" s="15"/>
      <c r="H37" s="15"/>
    </row>
    <row r="38" ht="12.75">
      <c r="E38" s="40"/>
    </row>
    <row r="43" ht="12.75">
      <c r="F43" s="15"/>
    </row>
    <row r="44" ht="12.75">
      <c r="F44" s="15"/>
    </row>
    <row r="45" ht="12.75">
      <c r="F45" s="15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1">
      <selection activeCell="G49" sqref="G49"/>
    </sheetView>
  </sheetViews>
  <sheetFormatPr defaultColWidth="9.140625" defaultRowHeight="12.75"/>
  <cols>
    <col min="1" max="1" width="13.140625" style="0" bestFit="1" customWidth="1"/>
    <col min="2" max="7" width="15.7109375" style="0" customWidth="1"/>
    <col min="8" max="8" width="13.421875" style="0" customWidth="1"/>
    <col min="9" max="9" width="11.7109375" style="0" customWidth="1"/>
  </cols>
  <sheetData>
    <row r="1" spans="1:9" ht="18">
      <c r="A1" s="150" t="s">
        <v>7</v>
      </c>
      <c r="B1" s="150"/>
      <c r="C1" s="150"/>
      <c r="D1" s="150"/>
      <c r="E1" s="150"/>
      <c r="F1" s="150"/>
      <c r="G1" s="150"/>
      <c r="H1" s="150"/>
      <c r="I1" s="150"/>
    </row>
    <row r="2" spans="1:9" ht="13.5" thickBot="1">
      <c r="A2" s="8"/>
      <c r="B2" s="1"/>
      <c r="C2" s="1"/>
      <c r="D2" s="1"/>
      <c r="E2" s="1"/>
      <c r="F2" s="1"/>
      <c r="G2" s="1"/>
      <c r="H2" s="1"/>
      <c r="I2" s="9" t="s">
        <v>8</v>
      </c>
    </row>
    <row r="3" spans="1:9" ht="26.25" thickBot="1">
      <c r="A3" s="32" t="s">
        <v>9</v>
      </c>
      <c r="B3" s="165" t="s">
        <v>149</v>
      </c>
      <c r="C3" s="166"/>
      <c r="D3" s="166"/>
      <c r="E3" s="166"/>
      <c r="F3" s="166"/>
      <c r="G3" s="166"/>
      <c r="H3" s="166"/>
      <c r="I3" s="167"/>
    </row>
    <row r="4" spans="1:9" ht="102.75" thickBot="1">
      <c r="A4" s="33" t="s">
        <v>41</v>
      </c>
      <c r="B4" s="41" t="s">
        <v>10</v>
      </c>
      <c r="C4" s="42" t="s">
        <v>11</v>
      </c>
      <c r="D4" s="42" t="s">
        <v>12</v>
      </c>
      <c r="E4" s="42" t="s">
        <v>151</v>
      </c>
      <c r="F4" s="42" t="s">
        <v>152</v>
      </c>
      <c r="G4" s="42" t="s">
        <v>13</v>
      </c>
      <c r="H4" s="42" t="s">
        <v>36</v>
      </c>
      <c r="I4" s="43" t="s">
        <v>15</v>
      </c>
    </row>
    <row r="5" spans="1:9" s="110" customFormat="1" ht="12.75">
      <c r="A5" s="73">
        <v>634</v>
      </c>
      <c r="B5" s="111"/>
      <c r="C5" s="112"/>
      <c r="D5" s="113"/>
      <c r="E5" s="113"/>
      <c r="F5" s="114"/>
      <c r="G5" s="114"/>
      <c r="H5" s="115"/>
      <c r="I5" s="116"/>
    </row>
    <row r="6" spans="1:9" ht="12.75">
      <c r="A6" s="44">
        <v>6341</v>
      </c>
      <c r="B6" s="91"/>
      <c r="C6" s="92"/>
      <c r="D6" s="92"/>
      <c r="E6" s="92"/>
      <c r="F6" s="92"/>
      <c r="G6" s="92"/>
      <c r="H6" s="93"/>
      <c r="I6" s="94"/>
    </row>
    <row r="7" spans="1:9" s="110" customFormat="1" ht="12.75">
      <c r="A7" s="72">
        <v>636</v>
      </c>
      <c r="B7" s="117"/>
      <c r="C7" s="118"/>
      <c r="D7" s="118"/>
      <c r="E7" s="118">
        <v>20036700</v>
      </c>
      <c r="F7" s="118">
        <v>1097000</v>
      </c>
      <c r="G7" s="118"/>
      <c r="H7" s="119"/>
      <c r="I7" s="120"/>
    </row>
    <row r="8" spans="1:9" ht="12.75">
      <c r="A8" s="44">
        <v>6361</v>
      </c>
      <c r="B8" s="91"/>
      <c r="C8" s="92"/>
      <c r="D8" s="92"/>
      <c r="E8" s="92">
        <v>19726700</v>
      </c>
      <c r="F8" s="92">
        <v>1089000</v>
      </c>
      <c r="G8" s="92"/>
      <c r="H8" s="93"/>
      <c r="I8" s="94"/>
    </row>
    <row r="9" spans="1:9" ht="12.75">
      <c r="A9" s="44">
        <v>6362</v>
      </c>
      <c r="B9" s="91"/>
      <c r="C9" s="92"/>
      <c r="D9" s="92"/>
      <c r="E9" s="92">
        <v>310000</v>
      </c>
      <c r="F9" s="92">
        <v>8000</v>
      </c>
      <c r="G9" s="92"/>
      <c r="H9" s="93"/>
      <c r="I9" s="94"/>
    </row>
    <row r="10" spans="1:9" s="110" customFormat="1" ht="12.75">
      <c r="A10" s="72">
        <v>641</v>
      </c>
      <c r="B10" s="117"/>
      <c r="C10" s="118">
        <v>50</v>
      </c>
      <c r="D10" s="118"/>
      <c r="E10" s="118"/>
      <c r="F10" s="118"/>
      <c r="G10" s="118"/>
      <c r="H10" s="119"/>
      <c r="I10" s="120"/>
    </row>
    <row r="11" spans="1:9" ht="12.75">
      <c r="A11" s="44">
        <v>6413</v>
      </c>
      <c r="B11" s="91"/>
      <c r="C11" s="92">
        <v>50</v>
      </c>
      <c r="D11" s="92"/>
      <c r="E11" s="92"/>
      <c r="F11" s="92"/>
      <c r="G11" s="92"/>
      <c r="H11" s="93"/>
      <c r="I11" s="94"/>
    </row>
    <row r="12" spans="1:9" s="110" customFormat="1" ht="12.75">
      <c r="A12" s="71">
        <v>652</v>
      </c>
      <c r="B12" s="117"/>
      <c r="C12" s="118">
        <v>20000</v>
      </c>
      <c r="D12" s="118">
        <v>1221000</v>
      </c>
      <c r="E12" s="118"/>
      <c r="F12" s="118"/>
      <c r="G12" s="118"/>
      <c r="H12" s="119"/>
      <c r="I12" s="120"/>
    </row>
    <row r="13" spans="1:9" ht="12.75">
      <c r="A13" s="45">
        <v>6526</v>
      </c>
      <c r="B13" s="95"/>
      <c r="C13" s="96">
        <v>20000</v>
      </c>
      <c r="D13" s="96">
        <v>1221000</v>
      </c>
      <c r="E13" s="96"/>
      <c r="F13" s="96"/>
      <c r="G13" s="96"/>
      <c r="H13" s="97"/>
      <c r="I13" s="98"/>
    </row>
    <row r="14" spans="1:9" s="110" customFormat="1" ht="12.75">
      <c r="A14" s="71">
        <v>661</v>
      </c>
      <c r="B14" s="106"/>
      <c r="C14" s="107">
        <v>161850</v>
      </c>
      <c r="D14" s="107"/>
      <c r="E14" s="107"/>
      <c r="F14" s="107"/>
      <c r="G14" s="107"/>
      <c r="H14" s="108"/>
      <c r="I14" s="109"/>
    </row>
    <row r="15" spans="1:9" ht="12.75">
      <c r="A15" s="45">
        <v>6614</v>
      </c>
      <c r="B15" s="95"/>
      <c r="C15" s="96">
        <v>1500</v>
      </c>
      <c r="D15" s="96"/>
      <c r="E15" s="96"/>
      <c r="F15" s="96"/>
      <c r="G15" s="96"/>
      <c r="H15" s="97"/>
      <c r="I15" s="98"/>
    </row>
    <row r="16" spans="1:9" ht="12.75">
      <c r="A16" s="45">
        <v>6615</v>
      </c>
      <c r="B16" s="95"/>
      <c r="C16" s="96">
        <v>160350</v>
      </c>
      <c r="D16" s="96"/>
      <c r="E16" s="96"/>
      <c r="F16" s="96"/>
      <c r="G16" s="96"/>
      <c r="H16" s="97"/>
      <c r="I16" s="98"/>
    </row>
    <row r="17" spans="1:9" s="110" customFormat="1" ht="12.75">
      <c r="A17" s="71">
        <v>663</v>
      </c>
      <c r="B17" s="106"/>
      <c r="C17" s="107"/>
      <c r="D17" s="107"/>
      <c r="E17" s="107"/>
      <c r="F17" s="107"/>
      <c r="G17" s="107">
        <v>64000</v>
      </c>
      <c r="H17" s="108"/>
      <c r="I17" s="109"/>
    </row>
    <row r="18" spans="1:9" ht="12.75">
      <c r="A18" s="45">
        <v>6631</v>
      </c>
      <c r="B18" s="95"/>
      <c r="C18" s="96"/>
      <c r="D18" s="96"/>
      <c r="E18" s="96"/>
      <c r="F18" s="96"/>
      <c r="G18" s="96">
        <v>61000</v>
      </c>
      <c r="H18" s="97"/>
      <c r="I18" s="98"/>
    </row>
    <row r="19" spans="1:9" ht="12.75">
      <c r="A19" s="45">
        <v>6632</v>
      </c>
      <c r="B19" s="95"/>
      <c r="C19" s="96"/>
      <c r="D19" s="96"/>
      <c r="E19" s="96"/>
      <c r="F19" s="96"/>
      <c r="G19" s="96">
        <v>3000</v>
      </c>
      <c r="H19" s="97"/>
      <c r="I19" s="98"/>
    </row>
    <row r="20" spans="1:9" s="110" customFormat="1" ht="12.75">
      <c r="A20" s="71">
        <v>671</v>
      </c>
      <c r="B20" s="106">
        <v>1928822.68</v>
      </c>
      <c r="C20" s="107"/>
      <c r="D20" s="107"/>
      <c r="E20" s="107"/>
      <c r="F20" s="107"/>
      <c r="G20" s="107"/>
      <c r="H20" s="108"/>
      <c r="I20" s="109"/>
    </row>
    <row r="21" spans="1:9" ht="12.75">
      <c r="A21" s="45">
        <v>6711</v>
      </c>
      <c r="B21" s="95">
        <v>1898822.68</v>
      </c>
      <c r="C21" s="96"/>
      <c r="D21" s="96"/>
      <c r="E21" s="96"/>
      <c r="F21" s="96"/>
      <c r="G21" s="96"/>
      <c r="H21" s="97"/>
      <c r="I21" s="98"/>
    </row>
    <row r="22" spans="1:9" ht="12.75">
      <c r="A22" s="45">
        <v>6712</v>
      </c>
      <c r="B22" s="95">
        <v>30000</v>
      </c>
      <c r="C22" s="96"/>
      <c r="D22" s="96"/>
      <c r="E22" s="96"/>
      <c r="F22" s="96"/>
      <c r="G22" s="96"/>
      <c r="H22" s="97"/>
      <c r="I22" s="98"/>
    </row>
    <row r="23" spans="1:9" s="110" customFormat="1" ht="12.75">
      <c r="A23" s="71">
        <v>922</v>
      </c>
      <c r="B23" s="106"/>
      <c r="C23" s="107">
        <v>40000</v>
      </c>
      <c r="D23" s="107">
        <v>25000</v>
      </c>
      <c r="E23" s="107"/>
      <c r="F23" s="107"/>
      <c r="G23" s="107">
        <v>5000</v>
      </c>
      <c r="H23" s="108"/>
      <c r="I23" s="109"/>
    </row>
    <row r="24" spans="1:9" ht="13.5" thickBot="1">
      <c r="A24" s="70">
        <v>9221</v>
      </c>
      <c r="B24" s="99"/>
      <c r="C24" s="100">
        <v>40000</v>
      </c>
      <c r="D24" s="100">
        <v>25000</v>
      </c>
      <c r="E24" s="100"/>
      <c r="F24" s="100"/>
      <c r="G24" s="100">
        <v>5000</v>
      </c>
      <c r="H24" s="101"/>
      <c r="I24" s="102"/>
    </row>
    <row r="25" spans="1:9" ht="26.25" thickBot="1">
      <c r="A25" s="10" t="s">
        <v>16</v>
      </c>
      <c r="B25" s="103">
        <v>1928822.68</v>
      </c>
      <c r="C25" s="104">
        <v>221900</v>
      </c>
      <c r="D25" s="104">
        <v>1246000</v>
      </c>
      <c r="E25" s="104">
        <v>20036700</v>
      </c>
      <c r="F25" s="104">
        <v>1097000</v>
      </c>
      <c r="G25" s="104">
        <v>69000</v>
      </c>
      <c r="H25" s="104">
        <v>0</v>
      </c>
      <c r="I25" s="105">
        <v>0</v>
      </c>
    </row>
    <row r="26" spans="1:9" ht="51.75" thickBot="1">
      <c r="A26" s="10" t="s">
        <v>150</v>
      </c>
      <c r="B26" s="162">
        <f>B25+C25+D25+E25+F25+G25+H25+I25</f>
        <v>24599422.68</v>
      </c>
      <c r="C26" s="163"/>
      <c r="D26" s="163"/>
      <c r="E26" s="163"/>
      <c r="F26" s="163"/>
      <c r="G26" s="163"/>
      <c r="H26" s="163"/>
      <c r="I26" s="164"/>
    </row>
    <row r="27" spans="1:9" ht="13.5" thickBot="1">
      <c r="A27" s="6"/>
      <c r="B27" s="6"/>
      <c r="C27" s="6"/>
      <c r="D27" s="7"/>
      <c r="E27" s="7"/>
      <c r="F27" s="11"/>
      <c r="G27" s="3"/>
      <c r="H27" s="3"/>
      <c r="I27" s="9"/>
    </row>
    <row r="28" spans="1:9" ht="26.25" thickBot="1">
      <c r="A28" s="89" t="s">
        <v>9</v>
      </c>
      <c r="B28" s="165" t="s">
        <v>153</v>
      </c>
      <c r="C28" s="168"/>
      <c r="D28" s="168"/>
      <c r="E28" s="168"/>
      <c r="F28" s="168"/>
      <c r="G28" s="168"/>
      <c r="H28" s="168"/>
      <c r="I28" s="169"/>
    </row>
    <row r="29" spans="1:9" ht="102.75" thickBot="1">
      <c r="A29" s="90" t="s">
        <v>41</v>
      </c>
      <c r="B29" s="41" t="s">
        <v>10</v>
      </c>
      <c r="C29" s="42" t="s">
        <v>11</v>
      </c>
      <c r="D29" s="42" t="s">
        <v>12</v>
      </c>
      <c r="E29" s="42" t="s">
        <v>151</v>
      </c>
      <c r="F29" s="42" t="s">
        <v>152</v>
      </c>
      <c r="G29" s="42" t="s">
        <v>13</v>
      </c>
      <c r="H29" s="42" t="s">
        <v>36</v>
      </c>
      <c r="I29" s="43" t="s">
        <v>15</v>
      </c>
    </row>
    <row r="30" spans="1:9" ht="12.75">
      <c r="A30" s="88">
        <v>634</v>
      </c>
      <c r="B30" s="121"/>
      <c r="C30" s="122"/>
      <c r="D30" s="123"/>
      <c r="E30" s="123"/>
      <c r="F30" s="124"/>
      <c r="G30" s="124"/>
      <c r="H30" s="125"/>
      <c r="I30" s="126"/>
    </row>
    <row r="31" spans="1:9" ht="12.75">
      <c r="A31" s="44">
        <v>636</v>
      </c>
      <c r="B31" s="91"/>
      <c r="C31" s="92"/>
      <c r="D31" s="92"/>
      <c r="E31" s="92">
        <v>20036700</v>
      </c>
      <c r="F31" s="92">
        <v>1097000</v>
      </c>
      <c r="G31" s="92"/>
      <c r="H31" s="93"/>
      <c r="I31" s="94"/>
    </row>
    <row r="32" spans="1:9" ht="12.75">
      <c r="A32" s="44">
        <v>641</v>
      </c>
      <c r="B32" s="91"/>
      <c r="C32" s="92">
        <v>50</v>
      </c>
      <c r="D32" s="92"/>
      <c r="E32" s="92"/>
      <c r="F32" s="92"/>
      <c r="G32" s="92"/>
      <c r="H32" s="93"/>
      <c r="I32" s="94"/>
    </row>
    <row r="33" spans="1:9" ht="12.75">
      <c r="A33" s="44">
        <v>652</v>
      </c>
      <c r="B33" s="91"/>
      <c r="C33" s="92">
        <v>20000</v>
      </c>
      <c r="D33" s="92">
        <v>1246000</v>
      </c>
      <c r="E33" s="92"/>
      <c r="F33" s="92"/>
      <c r="G33" s="92"/>
      <c r="H33" s="93"/>
      <c r="I33" s="94"/>
    </row>
    <row r="34" spans="1:9" ht="12.75">
      <c r="A34" s="44">
        <v>661</v>
      </c>
      <c r="B34" s="91"/>
      <c r="C34" s="92">
        <v>201850</v>
      </c>
      <c r="D34" s="92"/>
      <c r="E34" s="92"/>
      <c r="F34" s="92"/>
      <c r="G34" s="92"/>
      <c r="H34" s="93"/>
      <c r="I34" s="94"/>
    </row>
    <row r="35" spans="1:9" ht="12.75">
      <c r="A35" s="44">
        <v>663</v>
      </c>
      <c r="B35" s="91"/>
      <c r="C35" s="92"/>
      <c r="D35" s="92"/>
      <c r="E35" s="92"/>
      <c r="F35" s="92"/>
      <c r="G35" s="92">
        <v>69000</v>
      </c>
      <c r="H35" s="93"/>
      <c r="I35" s="94"/>
    </row>
    <row r="36" spans="1:9" ht="12.75">
      <c r="A36" s="44">
        <v>671</v>
      </c>
      <c r="B36" s="91">
        <v>1928822.68</v>
      </c>
      <c r="C36" s="92"/>
      <c r="D36" s="92"/>
      <c r="E36" s="92"/>
      <c r="F36" s="92"/>
      <c r="G36" s="92"/>
      <c r="H36" s="93"/>
      <c r="I36" s="94"/>
    </row>
    <row r="37" spans="1:9" ht="13.5" thickBot="1">
      <c r="A37" s="70">
        <v>922</v>
      </c>
      <c r="B37" s="99"/>
      <c r="C37" s="100"/>
      <c r="D37" s="100"/>
      <c r="E37" s="100"/>
      <c r="F37" s="100"/>
      <c r="G37" s="100"/>
      <c r="H37" s="101"/>
      <c r="I37" s="102"/>
    </row>
    <row r="38" spans="1:9" ht="26.25" thickBot="1">
      <c r="A38" s="10" t="s">
        <v>16</v>
      </c>
      <c r="B38" s="103">
        <v>1928822.68</v>
      </c>
      <c r="C38" s="104">
        <v>221900</v>
      </c>
      <c r="D38" s="104">
        <v>1246000</v>
      </c>
      <c r="E38" s="104">
        <v>20036700</v>
      </c>
      <c r="F38" s="104">
        <v>1097000</v>
      </c>
      <c r="G38" s="104">
        <v>69000</v>
      </c>
      <c r="H38" s="104">
        <v>0</v>
      </c>
      <c r="I38" s="105">
        <v>0</v>
      </c>
    </row>
    <row r="39" spans="1:9" ht="51.75" thickBot="1">
      <c r="A39" s="10" t="s">
        <v>154</v>
      </c>
      <c r="B39" s="162">
        <f>B38+C38+D38+E38+F38+G38+H38+I38</f>
        <v>24599422.68</v>
      </c>
      <c r="C39" s="163"/>
      <c r="D39" s="163"/>
      <c r="E39" s="163"/>
      <c r="F39" s="163"/>
      <c r="G39" s="163"/>
      <c r="H39" s="163"/>
      <c r="I39" s="164"/>
    </row>
    <row r="40" spans="1:9" ht="13.5" thickBot="1">
      <c r="A40" s="12"/>
      <c r="B40" s="12"/>
      <c r="C40" s="12"/>
      <c r="D40" s="13"/>
      <c r="E40" s="13"/>
      <c r="F40" s="14"/>
      <c r="G40" s="3"/>
      <c r="H40" s="3"/>
      <c r="I40" s="3"/>
    </row>
    <row r="41" spans="1:9" ht="26.25" thickBot="1">
      <c r="A41" s="89" t="s">
        <v>9</v>
      </c>
      <c r="B41" s="165" t="s">
        <v>168</v>
      </c>
      <c r="C41" s="168"/>
      <c r="D41" s="168"/>
      <c r="E41" s="168"/>
      <c r="F41" s="168"/>
      <c r="G41" s="168"/>
      <c r="H41" s="168"/>
      <c r="I41" s="169"/>
    </row>
    <row r="42" spans="1:9" ht="102.75" thickBot="1">
      <c r="A42" s="90" t="s">
        <v>41</v>
      </c>
      <c r="B42" s="41" t="s">
        <v>10</v>
      </c>
      <c r="C42" s="42" t="s">
        <v>11</v>
      </c>
      <c r="D42" s="42" t="s">
        <v>12</v>
      </c>
      <c r="E42" s="42" t="s">
        <v>151</v>
      </c>
      <c r="F42" s="42" t="s">
        <v>152</v>
      </c>
      <c r="G42" s="42" t="s">
        <v>13</v>
      </c>
      <c r="H42" s="42" t="s">
        <v>36</v>
      </c>
      <c r="I42" s="43" t="s">
        <v>15</v>
      </c>
    </row>
    <row r="43" spans="1:9" ht="12.75">
      <c r="A43" s="88">
        <v>634</v>
      </c>
      <c r="B43" s="121"/>
      <c r="C43" s="122"/>
      <c r="D43" s="123"/>
      <c r="E43" s="123"/>
      <c r="F43" s="124"/>
      <c r="G43" s="124"/>
      <c r="H43" s="125"/>
      <c r="I43" s="126"/>
    </row>
    <row r="44" spans="1:9" ht="12.75">
      <c r="A44" s="44">
        <v>636</v>
      </c>
      <c r="B44" s="91"/>
      <c r="C44" s="92"/>
      <c r="D44" s="92"/>
      <c r="E44" s="92">
        <v>20036700</v>
      </c>
      <c r="F44" s="92">
        <v>1097000</v>
      </c>
      <c r="G44" s="92"/>
      <c r="H44" s="93"/>
      <c r="I44" s="94"/>
    </row>
    <row r="45" spans="1:9" ht="12.75">
      <c r="A45" s="44">
        <v>641</v>
      </c>
      <c r="B45" s="91"/>
      <c r="C45" s="92">
        <v>50</v>
      </c>
      <c r="D45" s="92"/>
      <c r="E45" s="92"/>
      <c r="F45" s="92"/>
      <c r="G45" s="92"/>
      <c r="H45" s="93"/>
      <c r="I45" s="94"/>
    </row>
    <row r="46" spans="1:9" ht="12.75">
      <c r="A46" s="44">
        <v>652</v>
      </c>
      <c r="B46" s="91"/>
      <c r="C46" s="92">
        <v>20000</v>
      </c>
      <c r="D46" s="92">
        <v>1246000</v>
      </c>
      <c r="E46" s="92"/>
      <c r="F46" s="92"/>
      <c r="G46" s="92"/>
      <c r="H46" s="93"/>
      <c r="I46" s="94"/>
    </row>
    <row r="47" spans="1:9" ht="12.75">
      <c r="A47" s="44">
        <v>661</v>
      </c>
      <c r="B47" s="91"/>
      <c r="C47" s="92">
        <v>201850</v>
      </c>
      <c r="D47" s="92"/>
      <c r="E47" s="92"/>
      <c r="F47" s="92"/>
      <c r="G47" s="92"/>
      <c r="H47" s="93"/>
      <c r="I47" s="94"/>
    </row>
    <row r="48" spans="1:9" ht="12.75">
      <c r="A48" s="44">
        <v>663</v>
      </c>
      <c r="B48" s="91"/>
      <c r="C48" s="92"/>
      <c r="D48" s="92"/>
      <c r="E48" s="92"/>
      <c r="F48" s="92"/>
      <c r="G48" s="92">
        <v>69000</v>
      </c>
      <c r="H48" s="93"/>
      <c r="I48" s="94"/>
    </row>
    <row r="49" spans="1:9" ht="12.75">
      <c r="A49" s="44">
        <v>671</v>
      </c>
      <c r="B49" s="91">
        <v>1928822.68</v>
      </c>
      <c r="C49" s="92"/>
      <c r="D49" s="92"/>
      <c r="E49" s="92"/>
      <c r="F49" s="92"/>
      <c r="G49" s="92"/>
      <c r="H49" s="93"/>
      <c r="I49" s="94"/>
    </row>
    <row r="50" spans="1:9" ht="13.5" thickBot="1">
      <c r="A50" s="70">
        <v>922</v>
      </c>
      <c r="B50" s="99"/>
      <c r="C50" s="100"/>
      <c r="D50" s="100"/>
      <c r="E50" s="100"/>
      <c r="F50" s="100"/>
      <c r="G50" s="100"/>
      <c r="H50" s="101"/>
      <c r="I50" s="102"/>
    </row>
    <row r="51" spans="1:9" ht="26.25" thickBot="1">
      <c r="A51" s="10" t="s">
        <v>16</v>
      </c>
      <c r="B51" s="103">
        <v>1928822.68</v>
      </c>
      <c r="C51" s="104">
        <v>221900</v>
      </c>
      <c r="D51" s="104">
        <v>1246000</v>
      </c>
      <c r="E51" s="104">
        <v>20036700</v>
      </c>
      <c r="F51" s="104">
        <v>1097000</v>
      </c>
      <c r="G51" s="104">
        <v>69000</v>
      </c>
      <c r="H51" s="104">
        <v>0</v>
      </c>
      <c r="I51" s="105">
        <v>0</v>
      </c>
    </row>
    <row r="52" spans="1:9" ht="51.75" thickBot="1">
      <c r="A52" s="10" t="s">
        <v>169</v>
      </c>
      <c r="B52" s="162">
        <f>B51+C51+D51+E51+F51+G51+H51+I51</f>
        <v>24599422.68</v>
      </c>
      <c r="C52" s="163"/>
      <c r="D52" s="163"/>
      <c r="E52" s="163"/>
      <c r="F52" s="163"/>
      <c r="G52" s="163"/>
      <c r="H52" s="163"/>
      <c r="I52" s="164"/>
    </row>
  </sheetData>
  <sheetProtection/>
  <mergeCells count="7">
    <mergeCell ref="B52:I52"/>
    <mergeCell ref="A1:I1"/>
    <mergeCell ref="B3:I3"/>
    <mergeCell ref="B26:I26"/>
    <mergeCell ref="B28:I28"/>
    <mergeCell ref="B39:I39"/>
    <mergeCell ref="B41:I4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2"/>
  <sheetViews>
    <sheetView tabSelected="1" workbookViewId="0" topLeftCell="A274">
      <selection activeCell="B292" sqref="B292"/>
    </sheetView>
  </sheetViews>
  <sheetFormatPr defaultColWidth="11.421875" defaultRowHeight="12.75"/>
  <cols>
    <col min="1" max="1" width="8.00390625" style="83" customWidth="1"/>
    <col min="2" max="2" width="34.28125" style="31" customWidth="1"/>
    <col min="3" max="5" width="12.7109375" style="2" customWidth="1"/>
    <col min="6" max="7" width="11.7109375" style="2" customWidth="1"/>
    <col min="8" max="8" width="11.57421875" style="2" customWidth="1"/>
    <col min="9" max="9" width="10.7109375" style="2" customWidth="1"/>
    <col min="10" max="11" width="9.7109375" style="2" customWidth="1"/>
    <col min="12" max="13" width="13.7109375" style="2" customWidth="1"/>
    <col min="14" max="16384" width="11.421875" style="3" customWidth="1"/>
  </cols>
  <sheetData>
    <row r="1" spans="1:13" ht="18" customHeight="1">
      <c r="A1" s="170" t="s">
        <v>17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12.75" customHeight="1">
      <c r="A2" s="25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5" customFormat="1" ht="127.5">
      <c r="A3" s="4" t="s">
        <v>18</v>
      </c>
      <c r="B3" s="4" t="s">
        <v>19</v>
      </c>
      <c r="C3" s="4" t="s">
        <v>177</v>
      </c>
      <c r="D3" s="4" t="s">
        <v>10</v>
      </c>
      <c r="E3" s="4" t="s">
        <v>143</v>
      </c>
      <c r="F3" s="4" t="s">
        <v>11</v>
      </c>
      <c r="G3" s="4" t="s">
        <v>12</v>
      </c>
      <c r="H3" s="4" t="s">
        <v>144</v>
      </c>
      <c r="I3" s="4" t="s">
        <v>20</v>
      </c>
      <c r="J3" s="4" t="s">
        <v>14</v>
      </c>
      <c r="K3" s="4" t="s">
        <v>15</v>
      </c>
      <c r="L3" s="4" t="s">
        <v>146</v>
      </c>
      <c r="M3" s="4" t="s">
        <v>167</v>
      </c>
    </row>
    <row r="4" spans="1:13" ht="12.75" customHeight="1">
      <c r="A4" s="25"/>
      <c r="B4" s="46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s="5" customFormat="1" ht="25.5">
      <c r="A5" s="25"/>
      <c r="B5" s="50" t="s">
        <v>101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22" ht="12.75" customHeight="1">
      <c r="A6" s="25"/>
      <c r="B6" s="46" t="s">
        <v>145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7"/>
      <c r="O6" s="47"/>
      <c r="P6" s="47"/>
      <c r="Q6" s="47"/>
      <c r="R6" s="47"/>
      <c r="S6" s="47"/>
      <c r="T6" s="47"/>
      <c r="U6" s="47"/>
      <c r="V6" s="47"/>
    </row>
    <row r="7" spans="1:13" s="5" customFormat="1" ht="12.75">
      <c r="A7" s="74"/>
      <c r="B7" s="52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s="84" customFormat="1" ht="21" customHeight="1">
      <c r="A8" s="85"/>
      <c r="B8" s="86" t="s">
        <v>148</v>
      </c>
      <c r="C8" s="87">
        <f aca="true" t="shared" si="0" ref="C8:M8">SUM(C9+C49+C55+C105+C111+C122+C128)</f>
        <v>24599422.68</v>
      </c>
      <c r="D8" s="87">
        <f t="shared" si="0"/>
        <v>1928822.6800000002</v>
      </c>
      <c r="E8" s="87">
        <f t="shared" si="0"/>
        <v>20036700</v>
      </c>
      <c r="F8" s="87">
        <f t="shared" si="0"/>
        <v>221900</v>
      </c>
      <c r="G8" s="87">
        <f t="shared" si="0"/>
        <v>1246000</v>
      </c>
      <c r="H8" s="87">
        <f t="shared" si="0"/>
        <v>1097000</v>
      </c>
      <c r="I8" s="87">
        <f t="shared" si="0"/>
        <v>69000</v>
      </c>
      <c r="J8" s="87">
        <f t="shared" si="0"/>
        <v>0</v>
      </c>
      <c r="K8" s="87">
        <f t="shared" si="0"/>
        <v>0</v>
      </c>
      <c r="L8" s="87">
        <f t="shared" si="0"/>
        <v>24599422.68</v>
      </c>
      <c r="M8" s="87">
        <f t="shared" si="0"/>
        <v>24599422.68</v>
      </c>
    </row>
    <row r="9" spans="1:13" s="5" customFormat="1" ht="51">
      <c r="A9" s="75" t="s">
        <v>45</v>
      </c>
      <c r="B9" s="59" t="s">
        <v>42</v>
      </c>
      <c r="C9" s="60">
        <f>SUM(C10+C41)</f>
        <v>1084370.8900000001</v>
      </c>
      <c r="D9" s="60">
        <f aca="true" t="shared" si="1" ref="D9:M9">SUM(D10+D41)</f>
        <v>1084370.8900000001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  <c r="I9" s="60">
        <f t="shared" si="1"/>
        <v>0</v>
      </c>
      <c r="J9" s="60">
        <f t="shared" si="1"/>
        <v>0</v>
      </c>
      <c r="K9" s="60">
        <f>SUM(K10+K41)</f>
        <v>0</v>
      </c>
      <c r="L9" s="60">
        <f>SUM(L10+L41)</f>
        <v>1084370.8900000001</v>
      </c>
      <c r="M9" s="60">
        <f t="shared" si="1"/>
        <v>1084370.8900000001</v>
      </c>
    </row>
    <row r="10" spans="1:13" s="5" customFormat="1" ht="51">
      <c r="A10" s="76" t="s">
        <v>54</v>
      </c>
      <c r="B10" s="61" t="s">
        <v>43</v>
      </c>
      <c r="C10" s="62">
        <f>SUM(C11)</f>
        <v>880465</v>
      </c>
      <c r="D10" s="62">
        <f aca="true" t="shared" si="2" ref="D10:M10">SUM(D11)</f>
        <v>880465</v>
      </c>
      <c r="E10" s="62">
        <f t="shared" si="2"/>
        <v>0</v>
      </c>
      <c r="F10" s="62">
        <f t="shared" si="2"/>
        <v>0</v>
      </c>
      <c r="G10" s="62">
        <f t="shared" si="2"/>
        <v>0</v>
      </c>
      <c r="H10" s="62">
        <f t="shared" si="2"/>
        <v>0</v>
      </c>
      <c r="I10" s="62">
        <f t="shared" si="2"/>
        <v>0</v>
      </c>
      <c r="J10" s="62">
        <f t="shared" si="2"/>
        <v>0</v>
      </c>
      <c r="K10" s="62">
        <f t="shared" si="2"/>
        <v>0</v>
      </c>
      <c r="L10" s="62">
        <f t="shared" si="2"/>
        <v>880465</v>
      </c>
      <c r="M10" s="62">
        <f t="shared" si="2"/>
        <v>880465</v>
      </c>
    </row>
    <row r="11" spans="1:13" s="5" customFormat="1" ht="12.75">
      <c r="A11" s="25">
        <v>3</v>
      </c>
      <c r="B11" s="52" t="s">
        <v>40</v>
      </c>
      <c r="C11" s="56">
        <f>SUM(C12+C35+C38)</f>
        <v>880465</v>
      </c>
      <c r="D11" s="56">
        <f aca="true" t="shared" si="3" ref="D11:M11">SUM(D12+D35+D38)</f>
        <v>880465</v>
      </c>
      <c r="E11" s="56">
        <f t="shared" si="3"/>
        <v>0</v>
      </c>
      <c r="F11" s="56">
        <f t="shared" si="3"/>
        <v>0</v>
      </c>
      <c r="G11" s="56">
        <f t="shared" si="3"/>
        <v>0</v>
      </c>
      <c r="H11" s="56">
        <f t="shared" si="3"/>
        <v>0</v>
      </c>
      <c r="I11" s="56">
        <f t="shared" si="3"/>
        <v>0</v>
      </c>
      <c r="J11" s="56">
        <f t="shared" si="3"/>
        <v>0</v>
      </c>
      <c r="K11" s="56">
        <f>SUM(K12+K35+K38)</f>
        <v>0</v>
      </c>
      <c r="L11" s="56">
        <f>SUM(L12+L35+L38)</f>
        <v>880465</v>
      </c>
      <c r="M11" s="56">
        <f t="shared" si="3"/>
        <v>880465</v>
      </c>
    </row>
    <row r="12" spans="1:13" s="5" customFormat="1" ht="12.75">
      <c r="A12" s="25">
        <v>32</v>
      </c>
      <c r="B12" s="52" t="s">
        <v>25</v>
      </c>
      <c r="C12" s="56">
        <f>SUM(C13+C17+C22+C29)</f>
        <v>844465</v>
      </c>
      <c r="D12" s="56">
        <f aca="true" t="shared" si="4" ref="D12:M12">SUM(D13+D17+D22+D29)</f>
        <v>844465</v>
      </c>
      <c r="E12" s="56">
        <f t="shared" si="4"/>
        <v>0</v>
      </c>
      <c r="F12" s="56">
        <f t="shared" si="4"/>
        <v>0</v>
      </c>
      <c r="G12" s="56">
        <f t="shared" si="4"/>
        <v>0</v>
      </c>
      <c r="H12" s="56">
        <f t="shared" si="4"/>
        <v>0</v>
      </c>
      <c r="I12" s="56">
        <f t="shared" si="4"/>
        <v>0</v>
      </c>
      <c r="J12" s="56">
        <f t="shared" si="4"/>
        <v>0</v>
      </c>
      <c r="K12" s="56">
        <f>SUM(K13+K17+K22+K29)</f>
        <v>0</v>
      </c>
      <c r="L12" s="56">
        <f>SUM(L13+L17+L22+L29)</f>
        <v>844465</v>
      </c>
      <c r="M12" s="56">
        <f t="shared" si="4"/>
        <v>844465</v>
      </c>
    </row>
    <row r="13" spans="1:13" s="54" customFormat="1" ht="12.75">
      <c r="A13" s="25">
        <v>321</v>
      </c>
      <c r="B13" s="52" t="s">
        <v>26</v>
      </c>
      <c r="C13" s="56">
        <f>SUM(C14:C16)</f>
        <v>53000</v>
      </c>
      <c r="D13" s="56">
        <f aca="true" t="shared" si="5" ref="D13:J13">SUM(D14:D16)</f>
        <v>53000</v>
      </c>
      <c r="E13" s="56">
        <f t="shared" si="5"/>
        <v>0</v>
      </c>
      <c r="F13" s="56">
        <f t="shared" si="5"/>
        <v>0</v>
      </c>
      <c r="G13" s="56">
        <f t="shared" si="5"/>
        <v>0</v>
      </c>
      <c r="H13" s="56">
        <f t="shared" si="5"/>
        <v>0</v>
      </c>
      <c r="I13" s="56">
        <f t="shared" si="5"/>
        <v>0</v>
      </c>
      <c r="J13" s="56">
        <f t="shared" si="5"/>
        <v>0</v>
      </c>
      <c r="K13" s="56">
        <f>SUM(K14:K16)</f>
        <v>0</v>
      </c>
      <c r="L13" s="56">
        <v>53000</v>
      </c>
      <c r="M13" s="56">
        <v>53000</v>
      </c>
    </row>
    <row r="14" spans="1:13" ht="12.75">
      <c r="A14" s="77">
        <v>3211</v>
      </c>
      <c r="B14" s="46" t="s">
        <v>102</v>
      </c>
      <c r="C14" s="58">
        <v>47000</v>
      </c>
      <c r="D14" s="58">
        <v>47000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2.75">
      <c r="A15" s="77">
        <v>3213</v>
      </c>
      <c r="B15" s="46" t="s">
        <v>103</v>
      </c>
      <c r="C15" s="58">
        <v>5000</v>
      </c>
      <c r="D15" s="58">
        <v>5000</v>
      </c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2.75">
      <c r="A16" s="77">
        <v>3214</v>
      </c>
      <c r="B16" s="46" t="s">
        <v>104</v>
      </c>
      <c r="C16" s="58">
        <v>1000</v>
      </c>
      <c r="D16" s="58">
        <v>1000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s="54" customFormat="1" ht="12.75">
      <c r="A17" s="25">
        <v>322</v>
      </c>
      <c r="B17" s="52" t="s">
        <v>27</v>
      </c>
      <c r="C17" s="56">
        <f>SUM(C18:C21)</f>
        <v>505000</v>
      </c>
      <c r="D17" s="56">
        <f aca="true" t="shared" si="6" ref="D17:J17">SUM(D18:D21)</f>
        <v>505000</v>
      </c>
      <c r="E17" s="56">
        <f t="shared" si="6"/>
        <v>0</v>
      </c>
      <c r="F17" s="56">
        <f t="shared" si="6"/>
        <v>0</v>
      </c>
      <c r="G17" s="56">
        <f t="shared" si="6"/>
        <v>0</v>
      </c>
      <c r="H17" s="56">
        <f t="shared" si="6"/>
        <v>0</v>
      </c>
      <c r="I17" s="56">
        <f t="shared" si="6"/>
        <v>0</v>
      </c>
      <c r="J17" s="56">
        <f t="shared" si="6"/>
        <v>0</v>
      </c>
      <c r="K17" s="56">
        <f>SUM(K18:K21)</f>
        <v>0</v>
      </c>
      <c r="L17" s="56">
        <v>505000</v>
      </c>
      <c r="M17" s="56">
        <v>505000</v>
      </c>
    </row>
    <row r="18" spans="1:13" ht="25.5">
      <c r="A18" s="77">
        <v>3221</v>
      </c>
      <c r="B18" s="46" t="s">
        <v>105</v>
      </c>
      <c r="C18" s="58">
        <v>115000</v>
      </c>
      <c r="D18" s="58">
        <v>115000</v>
      </c>
      <c r="E18" s="58"/>
      <c r="F18" s="58"/>
      <c r="G18" s="58"/>
      <c r="H18" s="58"/>
      <c r="I18" s="58"/>
      <c r="J18" s="58"/>
      <c r="K18" s="58"/>
      <c r="L18" s="58"/>
      <c r="M18" s="58"/>
    </row>
    <row r="19" spans="1:13" ht="12.75">
      <c r="A19" s="77">
        <v>3223</v>
      </c>
      <c r="B19" s="46" t="s">
        <v>106</v>
      </c>
      <c r="C19" s="58">
        <v>350000</v>
      </c>
      <c r="D19" s="58">
        <v>350000</v>
      </c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2.75">
      <c r="A20" s="77">
        <v>3225</v>
      </c>
      <c r="B20" s="46" t="s">
        <v>107</v>
      </c>
      <c r="C20" s="58">
        <v>15000</v>
      </c>
      <c r="D20" s="58">
        <v>15000</v>
      </c>
      <c r="E20" s="58"/>
      <c r="F20" s="58"/>
      <c r="G20" s="58"/>
      <c r="H20" s="58"/>
      <c r="I20" s="58"/>
      <c r="J20" s="58"/>
      <c r="K20" s="58"/>
      <c r="L20" s="58"/>
      <c r="M20" s="58"/>
    </row>
    <row r="21" spans="1:13" ht="25.5">
      <c r="A21" s="77">
        <v>3227</v>
      </c>
      <c r="B21" s="46" t="s">
        <v>108</v>
      </c>
      <c r="C21" s="58">
        <v>25000</v>
      </c>
      <c r="D21" s="58">
        <v>25000</v>
      </c>
      <c r="E21" s="58"/>
      <c r="F21" s="58"/>
      <c r="G21" s="58"/>
      <c r="H21" s="58"/>
      <c r="I21" s="58"/>
      <c r="J21" s="58"/>
      <c r="K21" s="58"/>
      <c r="L21" s="58"/>
      <c r="M21" s="58"/>
    </row>
    <row r="22" spans="1:13" s="54" customFormat="1" ht="12.75">
      <c r="A22" s="25">
        <v>323</v>
      </c>
      <c r="B22" s="52" t="s">
        <v>28</v>
      </c>
      <c r="C22" s="56">
        <f>SUM(C23:C28)</f>
        <v>260265</v>
      </c>
      <c r="D22" s="56">
        <f aca="true" t="shared" si="7" ref="D22:K22">SUM(D23:D28)</f>
        <v>260265</v>
      </c>
      <c r="E22" s="56">
        <f t="shared" si="7"/>
        <v>0</v>
      </c>
      <c r="F22" s="56">
        <f t="shared" si="7"/>
        <v>0</v>
      </c>
      <c r="G22" s="56">
        <f t="shared" si="7"/>
        <v>0</v>
      </c>
      <c r="H22" s="56">
        <f t="shared" si="7"/>
        <v>0</v>
      </c>
      <c r="I22" s="56">
        <f t="shared" si="7"/>
        <v>0</v>
      </c>
      <c r="J22" s="56">
        <f t="shared" si="7"/>
        <v>0</v>
      </c>
      <c r="K22" s="56">
        <f t="shared" si="7"/>
        <v>0</v>
      </c>
      <c r="L22" s="56">
        <v>260265</v>
      </c>
      <c r="M22" s="56">
        <v>260265</v>
      </c>
    </row>
    <row r="23" spans="1:13" ht="12.75">
      <c r="A23" s="77">
        <v>3231</v>
      </c>
      <c r="B23" s="46" t="s">
        <v>109</v>
      </c>
      <c r="C23" s="58">
        <v>35000</v>
      </c>
      <c r="D23" s="58">
        <v>35000</v>
      </c>
      <c r="E23" s="58"/>
      <c r="F23" s="58"/>
      <c r="G23" s="58"/>
      <c r="H23" s="58"/>
      <c r="I23" s="58"/>
      <c r="J23" s="58"/>
      <c r="K23" s="58"/>
      <c r="L23" s="58"/>
      <c r="M23" s="58"/>
    </row>
    <row r="24" spans="1:13" ht="12.75">
      <c r="A24" s="77">
        <v>3234</v>
      </c>
      <c r="B24" s="46" t="s">
        <v>110</v>
      </c>
      <c r="C24" s="58">
        <v>105000</v>
      </c>
      <c r="D24" s="58">
        <v>105000</v>
      </c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12.75">
      <c r="A25" s="77">
        <v>3236</v>
      </c>
      <c r="B25" s="46" t="s">
        <v>111</v>
      </c>
      <c r="C25" s="58">
        <v>24000</v>
      </c>
      <c r="D25" s="58">
        <v>24000</v>
      </c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2.75">
      <c r="A26" s="77">
        <v>3237</v>
      </c>
      <c r="B26" s="46" t="s">
        <v>112</v>
      </c>
      <c r="C26" s="58">
        <v>23000</v>
      </c>
      <c r="D26" s="58">
        <v>23000</v>
      </c>
      <c r="E26" s="58"/>
      <c r="F26" s="58"/>
      <c r="G26" s="58"/>
      <c r="H26" s="58"/>
      <c r="I26" s="58"/>
      <c r="J26" s="58"/>
      <c r="K26" s="58"/>
      <c r="L26" s="58"/>
      <c r="M26" s="58"/>
    </row>
    <row r="27" spans="1:13" ht="12.75">
      <c r="A27" s="77">
        <v>3238</v>
      </c>
      <c r="B27" s="46" t="s">
        <v>113</v>
      </c>
      <c r="C27" s="58">
        <v>23000</v>
      </c>
      <c r="D27" s="58">
        <v>23000</v>
      </c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12.75">
      <c r="A28" s="77">
        <v>3239</v>
      </c>
      <c r="B28" s="46" t="s">
        <v>114</v>
      </c>
      <c r="C28" s="58">
        <v>50265</v>
      </c>
      <c r="D28" s="58">
        <v>50265</v>
      </c>
      <c r="E28" s="58"/>
      <c r="F28" s="58"/>
      <c r="G28" s="58"/>
      <c r="H28" s="58"/>
      <c r="I28" s="58"/>
      <c r="J28" s="58"/>
      <c r="K28" s="58"/>
      <c r="L28" s="58"/>
      <c r="M28" s="58"/>
    </row>
    <row r="29" spans="1:13" s="54" customFormat="1" ht="25.5">
      <c r="A29" s="25">
        <v>329</v>
      </c>
      <c r="B29" s="52" t="s">
        <v>115</v>
      </c>
      <c r="C29" s="56">
        <f>SUM(C30:C34)</f>
        <v>26200</v>
      </c>
      <c r="D29" s="56">
        <f aca="true" t="shared" si="8" ref="D29:J29">SUM(D30:D34)</f>
        <v>26200</v>
      </c>
      <c r="E29" s="56">
        <f t="shared" si="8"/>
        <v>0</v>
      </c>
      <c r="F29" s="56">
        <f t="shared" si="8"/>
        <v>0</v>
      </c>
      <c r="G29" s="56">
        <f t="shared" si="8"/>
        <v>0</v>
      </c>
      <c r="H29" s="56">
        <f t="shared" si="8"/>
        <v>0</v>
      </c>
      <c r="I29" s="56">
        <f t="shared" si="8"/>
        <v>0</v>
      </c>
      <c r="J29" s="56">
        <f t="shared" si="8"/>
        <v>0</v>
      </c>
      <c r="K29" s="56">
        <f>SUM(K30:K34)</f>
        <v>0</v>
      </c>
      <c r="L29" s="56">
        <v>26200</v>
      </c>
      <c r="M29" s="56">
        <v>26200</v>
      </c>
    </row>
    <row r="30" spans="1:13" ht="12.75">
      <c r="A30" s="77">
        <v>3292</v>
      </c>
      <c r="B30" s="46" t="s">
        <v>116</v>
      </c>
      <c r="C30" s="58">
        <v>5900</v>
      </c>
      <c r="D30" s="58">
        <v>5900</v>
      </c>
      <c r="E30" s="58"/>
      <c r="F30" s="58"/>
      <c r="G30" s="58"/>
      <c r="H30" s="58"/>
      <c r="I30" s="58"/>
      <c r="J30" s="58"/>
      <c r="K30" s="58"/>
      <c r="L30" s="58"/>
      <c r="M30" s="58"/>
    </row>
    <row r="31" spans="1:13" ht="12.75">
      <c r="A31" s="77">
        <v>3293</v>
      </c>
      <c r="B31" s="46" t="s">
        <v>117</v>
      </c>
      <c r="C31" s="58">
        <v>7000</v>
      </c>
      <c r="D31" s="58">
        <v>7000</v>
      </c>
      <c r="E31" s="58"/>
      <c r="F31" s="58"/>
      <c r="G31" s="58"/>
      <c r="H31" s="58"/>
      <c r="I31" s="58"/>
      <c r="J31" s="58"/>
      <c r="K31" s="58"/>
      <c r="L31" s="58"/>
      <c r="M31" s="58"/>
    </row>
    <row r="32" spans="1:13" ht="12.75">
      <c r="A32" s="77">
        <v>3294</v>
      </c>
      <c r="B32" s="46" t="s">
        <v>118</v>
      </c>
      <c r="C32" s="58">
        <v>1200</v>
      </c>
      <c r="D32" s="58">
        <v>1200</v>
      </c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12.75">
      <c r="A33" s="77">
        <v>3295</v>
      </c>
      <c r="B33" s="46" t="s">
        <v>119</v>
      </c>
      <c r="C33" s="58">
        <v>1100</v>
      </c>
      <c r="D33" s="58">
        <v>1100</v>
      </c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12.75">
      <c r="A34" s="77">
        <v>3299</v>
      </c>
      <c r="B34" s="46" t="s">
        <v>115</v>
      </c>
      <c r="C34" s="58">
        <v>11000</v>
      </c>
      <c r="D34" s="58">
        <v>11000</v>
      </c>
      <c r="E34" s="58"/>
      <c r="F34" s="58"/>
      <c r="G34" s="58"/>
      <c r="H34" s="58"/>
      <c r="I34" s="58"/>
      <c r="J34" s="58"/>
      <c r="K34" s="58"/>
      <c r="L34" s="58"/>
      <c r="M34" s="58"/>
    </row>
    <row r="35" spans="1:13" s="5" customFormat="1" ht="12.75">
      <c r="A35" s="25">
        <v>34</v>
      </c>
      <c r="B35" s="52" t="s">
        <v>29</v>
      </c>
      <c r="C35" s="56">
        <f>SUM(C36)</f>
        <v>11000</v>
      </c>
      <c r="D35" s="56">
        <f>SUM(D36)</f>
        <v>11000</v>
      </c>
      <c r="E35" s="56">
        <f aca="true" t="shared" si="9" ref="E35:M36">SUM(E36)</f>
        <v>0</v>
      </c>
      <c r="F35" s="56">
        <f t="shared" si="9"/>
        <v>0</v>
      </c>
      <c r="G35" s="56">
        <f t="shared" si="9"/>
        <v>0</v>
      </c>
      <c r="H35" s="56">
        <f t="shared" si="9"/>
        <v>0</v>
      </c>
      <c r="I35" s="56">
        <f t="shared" si="9"/>
        <v>0</v>
      </c>
      <c r="J35" s="56">
        <f t="shared" si="9"/>
        <v>0</v>
      </c>
      <c r="K35" s="56">
        <f t="shared" si="9"/>
        <v>0</v>
      </c>
      <c r="L35" s="56">
        <f t="shared" si="9"/>
        <v>11000</v>
      </c>
      <c r="M35" s="56">
        <f t="shared" si="9"/>
        <v>11000</v>
      </c>
    </row>
    <row r="36" spans="1:13" s="54" customFormat="1" ht="12.75">
      <c r="A36" s="25">
        <v>343</v>
      </c>
      <c r="B36" s="52" t="s">
        <v>30</v>
      </c>
      <c r="C36" s="56">
        <f>SUM(C37)</f>
        <v>11000</v>
      </c>
      <c r="D36" s="56">
        <f>SUM(D37)</f>
        <v>11000</v>
      </c>
      <c r="E36" s="56">
        <f t="shared" si="9"/>
        <v>0</v>
      </c>
      <c r="F36" s="56">
        <f t="shared" si="9"/>
        <v>0</v>
      </c>
      <c r="G36" s="56">
        <f t="shared" si="9"/>
        <v>0</v>
      </c>
      <c r="H36" s="56">
        <f t="shared" si="9"/>
        <v>0</v>
      </c>
      <c r="I36" s="56">
        <f t="shared" si="9"/>
        <v>0</v>
      </c>
      <c r="J36" s="56">
        <f t="shared" si="9"/>
        <v>0</v>
      </c>
      <c r="K36" s="56">
        <f t="shared" si="9"/>
        <v>0</v>
      </c>
      <c r="L36" s="56">
        <v>11000</v>
      </c>
      <c r="M36" s="56">
        <v>11000</v>
      </c>
    </row>
    <row r="37" spans="1:13" ht="25.5">
      <c r="A37" s="77">
        <v>3431</v>
      </c>
      <c r="B37" s="46" t="s">
        <v>120</v>
      </c>
      <c r="C37" s="58">
        <v>11000</v>
      </c>
      <c r="D37" s="58">
        <v>11000</v>
      </c>
      <c r="E37" s="58"/>
      <c r="F37" s="58"/>
      <c r="G37" s="58"/>
      <c r="H37" s="58"/>
      <c r="I37" s="58"/>
      <c r="J37" s="58"/>
      <c r="K37" s="58"/>
      <c r="L37" s="58"/>
      <c r="M37" s="58"/>
    </row>
    <row r="38" spans="1:13" s="54" customFormat="1" ht="38.25">
      <c r="A38" s="25">
        <v>37</v>
      </c>
      <c r="B38" s="52" t="s">
        <v>123</v>
      </c>
      <c r="C38" s="56">
        <f>SUM(C39)</f>
        <v>25000</v>
      </c>
      <c r="D38" s="56">
        <f>SUM(D39)</f>
        <v>25000</v>
      </c>
      <c r="E38" s="56">
        <f aca="true" t="shared" si="10" ref="E38:M39">SUM(E39)</f>
        <v>0</v>
      </c>
      <c r="F38" s="56">
        <f t="shared" si="10"/>
        <v>0</v>
      </c>
      <c r="G38" s="56">
        <f t="shared" si="10"/>
        <v>0</v>
      </c>
      <c r="H38" s="56">
        <f t="shared" si="10"/>
        <v>0</v>
      </c>
      <c r="I38" s="56">
        <f t="shared" si="10"/>
        <v>0</v>
      </c>
      <c r="J38" s="56">
        <f t="shared" si="10"/>
        <v>0</v>
      </c>
      <c r="K38" s="56">
        <f t="shared" si="10"/>
        <v>0</v>
      </c>
      <c r="L38" s="56">
        <f t="shared" si="10"/>
        <v>25000</v>
      </c>
      <c r="M38" s="56">
        <f t="shared" si="10"/>
        <v>25000</v>
      </c>
    </row>
    <row r="39" spans="1:13" s="54" customFormat="1" ht="25.5">
      <c r="A39" s="25">
        <v>372</v>
      </c>
      <c r="B39" s="52" t="s">
        <v>124</v>
      </c>
      <c r="C39" s="56">
        <f>SUM(C40)</f>
        <v>25000</v>
      </c>
      <c r="D39" s="56">
        <f>SUM(D40)</f>
        <v>25000</v>
      </c>
      <c r="E39" s="56">
        <f t="shared" si="10"/>
        <v>0</v>
      </c>
      <c r="F39" s="56">
        <f t="shared" si="10"/>
        <v>0</v>
      </c>
      <c r="G39" s="56">
        <f t="shared" si="10"/>
        <v>0</v>
      </c>
      <c r="H39" s="56">
        <f t="shared" si="10"/>
        <v>0</v>
      </c>
      <c r="I39" s="56">
        <f t="shared" si="10"/>
        <v>0</v>
      </c>
      <c r="J39" s="56">
        <f t="shared" si="10"/>
        <v>0</v>
      </c>
      <c r="K39" s="56">
        <f t="shared" si="10"/>
        <v>0</v>
      </c>
      <c r="L39" s="56">
        <v>25000</v>
      </c>
      <c r="M39" s="56">
        <v>25000</v>
      </c>
    </row>
    <row r="40" spans="1:13" ht="25.5">
      <c r="A40" s="77">
        <v>3722</v>
      </c>
      <c r="B40" s="46" t="s">
        <v>125</v>
      </c>
      <c r="C40" s="58">
        <v>25000</v>
      </c>
      <c r="D40" s="58">
        <v>25000</v>
      </c>
      <c r="E40" s="58"/>
      <c r="F40" s="58"/>
      <c r="G40" s="58"/>
      <c r="H40" s="58"/>
      <c r="I40" s="58"/>
      <c r="J40" s="58"/>
      <c r="K40" s="58"/>
      <c r="L40" s="58"/>
      <c r="M40" s="58"/>
    </row>
    <row r="41" spans="1:13" ht="51">
      <c r="A41" s="76" t="s">
        <v>80</v>
      </c>
      <c r="B41" s="61" t="s">
        <v>44</v>
      </c>
      <c r="C41" s="62">
        <f>SUM(C42)</f>
        <v>203905.89</v>
      </c>
      <c r="D41" s="62">
        <f aca="true" t="shared" si="11" ref="D41:M42">SUM(D42)</f>
        <v>203905.89</v>
      </c>
      <c r="E41" s="62">
        <f t="shared" si="11"/>
        <v>0</v>
      </c>
      <c r="F41" s="62">
        <f t="shared" si="11"/>
        <v>0</v>
      </c>
      <c r="G41" s="62">
        <f t="shared" si="11"/>
        <v>0</v>
      </c>
      <c r="H41" s="62">
        <f t="shared" si="11"/>
        <v>0</v>
      </c>
      <c r="I41" s="62">
        <f t="shared" si="11"/>
        <v>0</v>
      </c>
      <c r="J41" s="62">
        <f t="shared" si="11"/>
        <v>0</v>
      </c>
      <c r="K41" s="62">
        <f t="shared" si="11"/>
        <v>0</v>
      </c>
      <c r="L41" s="62">
        <f t="shared" si="11"/>
        <v>203905.89</v>
      </c>
      <c r="M41" s="62">
        <f t="shared" si="11"/>
        <v>203905.89</v>
      </c>
    </row>
    <row r="42" spans="1:13" s="54" customFormat="1" ht="12.75">
      <c r="A42" s="25">
        <v>3</v>
      </c>
      <c r="B42" s="52" t="s">
        <v>40</v>
      </c>
      <c r="C42" s="56">
        <f>SUM(C43)</f>
        <v>203905.89</v>
      </c>
      <c r="D42" s="56">
        <f t="shared" si="11"/>
        <v>203905.89</v>
      </c>
      <c r="E42" s="56">
        <f t="shared" si="11"/>
        <v>0</v>
      </c>
      <c r="F42" s="56">
        <f t="shared" si="11"/>
        <v>0</v>
      </c>
      <c r="G42" s="56">
        <f t="shared" si="11"/>
        <v>0</v>
      </c>
      <c r="H42" s="56">
        <f t="shared" si="11"/>
        <v>0</v>
      </c>
      <c r="I42" s="56">
        <f t="shared" si="11"/>
        <v>0</v>
      </c>
      <c r="J42" s="56">
        <f t="shared" si="11"/>
        <v>0</v>
      </c>
      <c r="K42" s="56">
        <f t="shared" si="11"/>
        <v>0</v>
      </c>
      <c r="L42" s="56">
        <f t="shared" si="11"/>
        <v>203905.89</v>
      </c>
      <c r="M42" s="56">
        <f t="shared" si="11"/>
        <v>203905.89</v>
      </c>
    </row>
    <row r="43" spans="1:13" s="54" customFormat="1" ht="12.75">
      <c r="A43" s="25">
        <v>32</v>
      </c>
      <c r="B43" s="52" t="s">
        <v>25</v>
      </c>
      <c r="C43" s="56">
        <f>SUM(C44+C46)</f>
        <v>203905.89</v>
      </c>
      <c r="D43" s="56">
        <f aca="true" t="shared" si="12" ref="D43:M43">SUM(D44+D46)</f>
        <v>203905.89</v>
      </c>
      <c r="E43" s="56">
        <f t="shared" si="12"/>
        <v>0</v>
      </c>
      <c r="F43" s="56">
        <f t="shared" si="12"/>
        <v>0</v>
      </c>
      <c r="G43" s="56">
        <f t="shared" si="12"/>
        <v>0</v>
      </c>
      <c r="H43" s="56">
        <f t="shared" si="12"/>
        <v>0</v>
      </c>
      <c r="I43" s="56">
        <f t="shared" si="12"/>
        <v>0</v>
      </c>
      <c r="J43" s="56">
        <f t="shared" si="12"/>
        <v>0</v>
      </c>
      <c r="K43" s="56">
        <f t="shared" si="12"/>
        <v>0</v>
      </c>
      <c r="L43" s="56">
        <f t="shared" si="12"/>
        <v>203905.89</v>
      </c>
      <c r="M43" s="56">
        <f t="shared" si="12"/>
        <v>203905.89</v>
      </c>
    </row>
    <row r="44" spans="1:13" s="54" customFormat="1" ht="12.75">
      <c r="A44" s="25">
        <v>322</v>
      </c>
      <c r="B44" s="52" t="s">
        <v>27</v>
      </c>
      <c r="C44" s="56">
        <f>SUM(C45)</f>
        <v>40000</v>
      </c>
      <c r="D44" s="56">
        <f>SUM(D45)</f>
        <v>40000</v>
      </c>
      <c r="E44" s="56">
        <f aca="true" t="shared" si="13" ref="E44:K44">SUM(E45)</f>
        <v>0</v>
      </c>
      <c r="F44" s="56">
        <f t="shared" si="13"/>
        <v>0</v>
      </c>
      <c r="G44" s="56">
        <f t="shared" si="13"/>
        <v>0</v>
      </c>
      <c r="H44" s="56">
        <f t="shared" si="13"/>
        <v>0</v>
      </c>
      <c r="I44" s="56">
        <f t="shared" si="13"/>
        <v>0</v>
      </c>
      <c r="J44" s="56">
        <f t="shared" si="13"/>
        <v>0</v>
      </c>
      <c r="K44" s="56">
        <f t="shared" si="13"/>
        <v>0</v>
      </c>
      <c r="L44" s="56">
        <v>40000</v>
      </c>
      <c r="M44" s="56">
        <v>40000</v>
      </c>
    </row>
    <row r="45" spans="1:13" ht="25.5">
      <c r="A45" s="77">
        <v>3224</v>
      </c>
      <c r="B45" s="46" t="s">
        <v>121</v>
      </c>
      <c r="C45" s="58">
        <v>40000</v>
      </c>
      <c r="D45" s="58">
        <v>40000</v>
      </c>
      <c r="E45" s="58"/>
      <c r="F45" s="58"/>
      <c r="G45" s="58"/>
      <c r="H45" s="58"/>
      <c r="I45" s="58"/>
      <c r="J45" s="58"/>
      <c r="K45" s="58"/>
      <c r="L45" s="58"/>
      <c r="M45" s="58"/>
    </row>
    <row r="46" spans="1:13" s="54" customFormat="1" ht="12.75">
      <c r="A46" s="25">
        <v>323</v>
      </c>
      <c r="B46" s="52" t="s">
        <v>28</v>
      </c>
      <c r="C46" s="56">
        <f>SUM(C47:C48)</f>
        <v>163905.89</v>
      </c>
      <c r="D46" s="56">
        <f>SUM(D47:D48)</f>
        <v>163905.89</v>
      </c>
      <c r="E46" s="56">
        <f aca="true" t="shared" si="14" ref="E46:J46">SUM(E47:E48)</f>
        <v>0</v>
      </c>
      <c r="F46" s="56">
        <f t="shared" si="14"/>
        <v>0</v>
      </c>
      <c r="G46" s="56">
        <f t="shared" si="14"/>
        <v>0</v>
      </c>
      <c r="H46" s="56">
        <f t="shared" si="14"/>
        <v>0</v>
      </c>
      <c r="I46" s="56">
        <f t="shared" si="14"/>
        <v>0</v>
      </c>
      <c r="J46" s="56">
        <f t="shared" si="14"/>
        <v>0</v>
      </c>
      <c r="K46" s="56">
        <f>SUM(K47:K48)</f>
        <v>0</v>
      </c>
      <c r="L46" s="56">
        <v>163905.89</v>
      </c>
      <c r="M46" s="56">
        <v>163905.89</v>
      </c>
    </row>
    <row r="47" spans="1:13" ht="25.5">
      <c r="A47" s="77">
        <v>3232</v>
      </c>
      <c r="B47" s="46" t="s">
        <v>122</v>
      </c>
      <c r="C47" s="58">
        <v>159905.89</v>
      </c>
      <c r="D47" s="58">
        <v>159905.89</v>
      </c>
      <c r="E47" s="58"/>
      <c r="F47" s="58"/>
      <c r="G47" s="58"/>
      <c r="H47" s="58"/>
      <c r="I47" s="58"/>
      <c r="J47" s="58"/>
      <c r="K47" s="58"/>
      <c r="L47" s="58"/>
      <c r="M47" s="58"/>
    </row>
    <row r="48" spans="1:13" ht="12.75">
      <c r="A48" s="77">
        <v>3237</v>
      </c>
      <c r="B48" s="46" t="s">
        <v>112</v>
      </c>
      <c r="C48" s="58">
        <v>4000</v>
      </c>
      <c r="D48" s="58">
        <v>4000</v>
      </c>
      <c r="E48" s="58"/>
      <c r="F48" s="58"/>
      <c r="G48" s="58"/>
      <c r="H48" s="58"/>
      <c r="I48" s="58"/>
      <c r="J48" s="58"/>
      <c r="K48" s="58"/>
      <c r="L48" s="58"/>
      <c r="M48" s="58"/>
    </row>
    <row r="49" spans="1:13" ht="25.5">
      <c r="A49" s="75" t="s">
        <v>45</v>
      </c>
      <c r="B49" s="59" t="s">
        <v>46</v>
      </c>
      <c r="C49" s="60">
        <f aca="true" t="shared" si="15" ref="C49:E52">SUM(C50)</f>
        <v>0</v>
      </c>
      <c r="D49" s="60">
        <f t="shared" si="15"/>
        <v>0</v>
      </c>
      <c r="E49" s="60">
        <f t="shared" si="15"/>
        <v>0</v>
      </c>
      <c r="F49" s="60">
        <f aca="true" t="shared" si="16" ref="F49:M52">SUM(F50)</f>
        <v>0</v>
      </c>
      <c r="G49" s="60">
        <f t="shared" si="16"/>
        <v>0</v>
      </c>
      <c r="H49" s="60">
        <f t="shared" si="16"/>
        <v>0</v>
      </c>
      <c r="I49" s="60">
        <f t="shared" si="16"/>
        <v>0</v>
      </c>
      <c r="J49" s="60">
        <f t="shared" si="16"/>
        <v>0</v>
      </c>
      <c r="K49" s="60">
        <f t="shared" si="16"/>
        <v>0</v>
      </c>
      <c r="L49" s="60">
        <f t="shared" si="16"/>
        <v>0</v>
      </c>
      <c r="M49" s="60">
        <f t="shared" si="16"/>
        <v>0</v>
      </c>
    </row>
    <row r="50" spans="1:13" ht="63.75">
      <c r="A50" s="76" t="s">
        <v>52</v>
      </c>
      <c r="B50" s="61" t="s">
        <v>147</v>
      </c>
      <c r="C50" s="62">
        <f t="shared" si="15"/>
        <v>0</v>
      </c>
      <c r="D50" s="62">
        <f t="shared" si="15"/>
        <v>0</v>
      </c>
      <c r="E50" s="62">
        <f t="shared" si="15"/>
        <v>0</v>
      </c>
      <c r="F50" s="62">
        <f t="shared" si="16"/>
        <v>0</v>
      </c>
      <c r="G50" s="62">
        <f t="shared" si="16"/>
        <v>0</v>
      </c>
      <c r="H50" s="62">
        <f t="shared" si="16"/>
        <v>0</v>
      </c>
      <c r="I50" s="62">
        <f t="shared" si="16"/>
        <v>0</v>
      </c>
      <c r="J50" s="62">
        <f t="shared" si="16"/>
        <v>0</v>
      </c>
      <c r="K50" s="62">
        <f t="shared" si="16"/>
        <v>0</v>
      </c>
      <c r="L50" s="62">
        <f t="shared" si="16"/>
        <v>0</v>
      </c>
      <c r="M50" s="62">
        <f t="shared" si="16"/>
        <v>0</v>
      </c>
    </row>
    <row r="51" spans="1:13" s="54" customFormat="1" ht="25.5">
      <c r="A51" s="78" t="s">
        <v>47</v>
      </c>
      <c r="B51" s="53" t="s">
        <v>31</v>
      </c>
      <c r="C51" s="57">
        <f t="shared" si="15"/>
        <v>0</v>
      </c>
      <c r="D51" s="57">
        <f t="shared" si="15"/>
        <v>0</v>
      </c>
      <c r="E51" s="57">
        <f t="shared" si="15"/>
        <v>0</v>
      </c>
      <c r="F51" s="57">
        <f t="shared" si="16"/>
        <v>0</v>
      </c>
      <c r="G51" s="57">
        <f t="shared" si="16"/>
        <v>0</v>
      </c>
      <c r="H51" s="57">
        <f t="shared" si="16"/>
        <v>0</v>
      </c>
      <c r="I51" s="57">
        <f t="shared" si="16"/>
        <v>0</v>
      </c>
      <c r="J51" s="57">
        <f t="shared" si="16"/>
        <v>0</v>
      </c>
      <c r="K51" s="57">
        <f t="shared" si="16"/>
        <v>0</v>
      </c>
      <c r="L51" s="57">
        <f t="shared" si="16"/>
        <v>0</v>
      </c>
      <c r="M51" s="57">
        <f t="shared" si="16"/>
        <v>0</v>
      </c>
    </row>
    <row r="52" spans="1:13" s="54" customFormat="1" ht="25.5">
      <c r="A52" s="78" t="s">
        <v>48</v>
      </c>
      <c r="B52" s="53" t="s">
        <v>49</v>
      </c>
      <c r="C52" s="57">
        <f t="shared" si="15"/>
        <v>0</v>
      </c>
      <c r="D52" s="57">
        <f t="shared" si="15"/>
        <v>0</v>
      </c>
      <c r="E52" s="57">
        <f t="shared" si="15"/>
        <v>0</v>
      </c>
      <c r="F52" s="57">
        <f t="shared" si="16"/>
        <v>0</v>
      </c>
      <c r="G52" s="57">
        <f t="shared" si="16"/>
        <v>0</v>
      </c>
      <c r="H52" s="57">
        <f t="shared" si="16"/>
        <v>0</v>
      </c>
      <c r="I52" s="57">
        <f t="shared" si="16"/>
        <v>0</v>
      </c>
      <c r="J52" s="57">
        <f t="shared" si="16"/>
        <v>0</v>
      </c>
      <c r="K52" s="57">
        <f t="shared" si="16"/>
        <v>0</v>
      </c>
      <c r="L52" s="57">
        <f t="shared" si="16"/>
        <v>0</v>
      </c>
      <c r="M52" s="57">
        <f t="shared" si="16"/>
        <v>0</v>
      </c>
    </row>
    <row r="53" spans="1:13" s="54" customFormat="1" ht="25.5">
      <c r="A53" s="78" t="s">
        <v>50</v>
      </c>
      <c r="B53" s="53" t="s">
        <v>51</v>
      </c>
      <c r="C53" s="57">
        <v>0</v>
      </c>
      <c r="D53" s="57">
        <v>0</v>
      </c>
      <c r="E53" s="57"/>
      <c r="F53" s="57"/>
      <c r="G53" s="57"/>
      <c r="H53" s="57"/>
      <c r="I53" s="57"/>
      <c r="J53" s="57"/>
      <c r="K53" s="57"/>
      <c r="L53" s="57"/>
      <c r="M53" s="57"/>
    </row>
    <row r="54" spans="1:13" ht="25.5">
      <c r="A54" s="77">
        <v>4511</v>
      </c>
      <c r="B54" s="46" t="s">
        <v>51</v>
      </c>
      <c r="C54" s="58">
        <v>0</v>
      </c>
      <c r="D54" s="58">
        <v>0</v>
      </c>
      <c r="E54" s="58"/>
      <c r="F54" s="58"/>
      <c r="G54" s="58"/>
      <c r="H54" s="58"/>
      <c r="I54" s="58"/>
      <c r="J54" s="58"/>
      <c r="K54" s="58"/>
      <c r="L54" s="58"/>
      <c r="M54" s="58"/>
    </row>
    <row r="55" spans="1:13" ht="25.5">
      <c r="A55" s="75" t="s">
        <v>45</v>
      </c>
      <c r="B55" s="59" t="s">
        <v>53</v>
      </c>
      <c r="C55" s="60">
        <f>SUM(C56+C65+C71+C76+C81+C94+C99+C104)</f>
        <v>474451.79</v>
      </c>
      <c r="D55" s="60">
        <f aca="true" t="shared" si="17" ref="D55:M55">SUM(D56+D65+D71+D76+D81+D94+D99+D104)</f>
        <v>474451.79</v>
      </c>
      <c r="E55" s="60">
        <f t="shared" si="17"/>
        <v>0</v>
      </c>
      <c r="F55" s="60">
        <f t="shared" si="17"/>
        <v>0</v>
      </c>
      <c r="G55" s="60">
        <f t="shared" si="17"/>
        <v>0</v>
      </c>
      <c r="H55" s="60">
        <f t="shared" si="17"/>
        <v>0</v>
      </c>
      <c r="I55" s="60">
        <f t="shared" si="17"/>
        <v>0</v>
      </c>
      <c r="J55" s="60">
        <f t="shared" si="17"/>
        <v>0</v>
      </c>
      <c r="K55" s="60">
        <f t="shared" si="17"/>
        <v>0</v>
      </c>
      <c r="L55" s="60">
        <f t="shared" si="17"/>
        <v>474451.79</v>
      </c>
      <c r="M55" s="60">
        <f t="shared" si="17"/>
        <v>474451.79</v>
      </c>
    </row>
    <row r="56" spans="1:13" ht="51">
      <c r="A56" s="76" t="s">
        <v>55</v>
      </c>
      <c r="B56" s="61" t="s">
        <v>56</v>
      </c>
      <c r="C56" s="62">
        <f aca="true" t="shared" si="18" ref="C56:M57">SUM(C57)</f>
        <v>7500</v>
      </c>
      <c r="D56" s="62">
        <f t="shared" si="18"/>
        <v>7500</v>
      </c>
      <c r="E56" s="62">
        <f t="shared" si="18"/>
        <v>0</v>
      </c>
      <c r="F56" s="62">
        <f t="shared" si="18"/>
        <v>0</v>
      </c>
      <c r="G56" s="62">
        <f t="shared" si="18"/>
        <v>0</v>
      </c>
      <c r="H56" s="62">
        <f t="shared" si="18"/>
        <v>0</v>
      </c>
      <c r="I56" s="62">
        <f t="shared" si="18"/>
        <v>0</v>
      </c>
      <c r="J56" s="62">
        <f t="shared" si="18"/>
        <v>0</v>
      </c>
      <c r="K56" s="62">
        <f t="shared" si="18"/>
        <v>0</v>
      </c>
      <c r="L56" s="62">
        <f t="shared" si="18"/>
        <v>7500</v>
      </c>
      <c r="M56" s="62">
        <f t="shared" si="18"/>
        <v>7500</v>
      </c>
    </row>
    <row r="57" spans="1:13" s="54" customFormat="1" ht="12.75">
      <c r="A57" s="25">
        <v>3</v>
      </c>
      <c r="B57" s="52" t="s">
        <v>40</v>
      </c>
      <c r="C57" s="56">
        <f t="shared" si="18"/>
        <v>7500</v>
      </c>
      <c r="D57" s="56">
        <f t="shared" si="18"/>
        <v>7500</v>
      </c>
      <c r="E57" s="56">
        <f t="shared" si="18"/>
        <v>0</v>
      </c>
      <c r="F57" s="56">
        <f t="shared" si="18"/>
        <v>0</v>
      </c>
      <c r="G57" s="56">
        <f t="shared" si="18"/>
        <v>0</v>
      </c>
      <c r="H57" s="56">
        <f t="shared" si="18"/>
        <v>0</v>
      </c>
      <c r="I57" s="56">
        <f t="shared" si="18"/>
        <v>0</v>
      </c>
      <c r="J57" s="56">
        <f t="shared" si="18"/>
        <v>0</v>
      </c>
      <c r="K57" s="56">
        <f t="shared" si="18"/>
        <v>0</v>
      </c>
      <c r="L57" s="56">
        <f t="shared" si="18"/>
        <v>7500</v>
      </c>
      <c r="M57" s="56">
        <f t="shared" si="18"/>
        <v>7500</v>
      </c>
    </row>
    <row r="58" spans="1:13" s="54" customFormat="1" ht="12.75">
      <c r="A58" s="25">
        <v>32</v>
      </c>
      <c r="B58" s="52" t="s">
        <v>25</v>
      </c>
      <c r="C58" s="56">
        <f>SUM(C59+C61+C63)</f>
        <v>7500</v>
      </c>
      <c r="D58" s="56">
        <f>SUM(D59+D61+D63)</f>
        <v>7500</v>
      </c>
      <c r="E58" s="56">
        <f aca="true" t="shared" si="19" ref="E58:M58">SUM(E59+E61+E63)</f>
        <v>0</v>
      </c>
      <c r="F58" s="56">
        <f t="shared" si="19"/>
        <v>0</v>
      </c>
      <c r="G58" s="56">
        <f t="shared" si="19"/>
        <v>0</v>
      </c>
      <c r="H58" s="56">
        <f t="shared" si="19"/>
        <v>0</v>
      </c>
      <c r="I58" s="56">
        <f t="shared" si="19"/>
        <v>0</v>
      </c>
      <c r="J58" s="56">
        <f t="shared" si="19"/>
        <v>0</v>
      </c>
      <c r="K58" s="56">
        <f t="shared" si="19"/>
        <v>0</v>
      </c>
      <c r="L58" s="56">
        <f t="shared" si="19"/>
        <v>7500</v>
      </c>
      <c r="M58" s="56">
        <f t="shared" si="19"/>
        <v>7500</v>
      </c>
    </row>
    <row r="59" spans="1:13" s="54" customFormat="1" ht="12.75">
      <c r="A59" s="25">
        <v>321</v>
      </c>
      <c r="B59" s="52" t="s">
        <v>26</v>
      </c>
      <c r="C59" s="56">
        <f>SUM(C60)</f>
        <v>2000</v>
      </c>
      <c r="D59" s="56">
        <f aca="true" t="shared" si="20" ref="D59:K59">SUM(D60)</f>
        <v>2000</v>
      </c>
      <c r="E59" s="56">
        <f t="shared" si="20"/>
        <v>0</v>
      </c>
      <c r="F59" s="56">
        <f t="shared" si="20"/>
        <v>0</v>
      </c>
      <c r="G59" s="56">
        <f t="shared" si="20"/>
        <v>0</v>
      </c>
      <c r="H59" s="56">
        <f t="shared" si="20"/>
        <v>0</v>
      </c>
      <c r="I59" s="56">
        <f t="shared" si="20"/>
        <v>0</v>
      </c>
      <c r="J59" s="56">
        <f t="shared" si="20"/>
        <v>0</v>
      </c>
      <c r="K59" s="56">
        <f t="shared" si="20"/>
        <v>0</v>
      </c>
      <c r="L59" s="56">
        <v>2000</v>
      </c>
      <c r="M59" s="56">
        <v>2000</v>
      </c>
    </row>
    <row r="60" spans="1:13" s="55" customFormat="1" ht="12.75">
      <c r="A60" s="82">
        <v>3211</v>
      </c>
      <c r="B60" s="66" t="s">
        <v>102</v>
      </c>
      <c r="C60" s="67">
        <v>2000</v>
      </c>
      <c r="D60" s="67">
        <v>2000</v>
      </c>
      <c r="E60" s="67"/>
      <c r="F60" s="67"/>
      <c r="G60" s="67"/>
      <c r="H60" s="67"/>
      <c r="I60" s="67"/>
      <c r="J60" s="67"/>
      <c r="K60" s="67"/>
      <c r="L60" s="67"/>
      <c r="M60" s="67"/>
    </row>
    <row r="61" spans="1:13" s="54" customFormat="1" ht="12.75">
      <c r="A61" s="25">
        <v>323</v>
      </c>
      <c r="B61" s="52" t="s">
        <v>28</v>
      </c>
      <c r="C61" s="56">
        <f>SUM(C62)</f>
        <v>1500</v>
      </c>
      <c r="D61" s="56">
        <f aca="true" t="shared" si="21" ref="D61:K61">SUM(D62)</f>
        <v>1500</v>
      </c>
      <c r="E61" s="56">
        <f t="shared" si="21"/>
        <v>0</v>
      </c>
      <c r="F61" s="56">
        <f t="shared" si="21"/>
        <v>0</v>
      </c>
      <c r="G61" s="56">
        <f t="shared" si="21"/>
        <v>0</v>
      </c>
      <c r="H61" s="56">
        <f t="shared" si="21"/>
        <v>0</v>
      </c>
      <c r="I61" s="56">
        <f t="shared" si="21"/>
        <v>0</v>
      </c>
      <c r="J61" s="56">
        <f t="shared" si="21"/>
        <v>0</v>
      </c>
      <c r="K61" s="56">
        <f t="shared" si="21"/>
        <v>0</v>
      </c>
      <c r="L61" s="56">
        <v>1500</v>
      </c>
      <c r="M61" s="56">
        <v>1500</v>
      </c>
    </row>
    <row r="62" spans="1:13" s="55" customFormat="1" ht="12.75">
      <c r="A62" s="82">
        <v>3237</v>
      </c>
      <c r="B62" s="66" t="s">
        <v>112</v>
      </c>
      <c r="C62" s="67">
        <v>1500</v>
      </c>
      <c r="D62" s="67">
        <v>1500</v>
      </c>
      <c r="E62" s="67"/>
      <c r="F62" s="67"/>
      <c r="G62" s="67"/>
      <c r="H62" s="67"/>
      <c r="I62" s="67"/>
      <c r="J62" s="67"/>
      <c r="K62" s="67"/>
      <c r="L62" s="67"/>
      <c r="M62" s="67"/>
    </row>
    <row r="63" spans="1:13" s="54" customFormat="1" ht="25.5">
      <c r="A63" s="25">
        <v>329</v>
      </c>
      <c r="B63" s="52" t="s">
        <v>115</v>
      </c>
      <c r="C63" s="56">
        <f aca="true" t="shared" si="22" ref="C63:K63">SUM(C64)</f>
        <v>4000</v>
      </c>
      <c r="D63" s="56">
        <f t="shared" si="22"/>
        <v>4000</v>
      </c>
      <c r="E63" s="56">
        <f t="shared" si="22"/>
        <v>0</v>
      </c>
      <c r="F63" s="56">
        <f t="shared" si="22"/>
        <v>0</v>
      </c>
      <c r="G63" s="56">
        <f t="shared" si="22"/>
        <v>0</v>
      </c>
      <c r="H63" s="56">
        <f t="shared" si="22"/>
        <v>0</v>
      </c>
      <c r="I63" s="56">
        <f t="shared" si="22"/>
        <v>0</v>
      </c>
      <c r="J63" s="56">
        <f t="shared" si="22"/>
        <v>0</v>
      </c>
      <c r="K63" s="56">
        <f t="shared" si="22"/>
        <v>0</v>
      </c>
      <c r="L63" s="56">
        <v>4000</v>
      </c>
      <c r="M63" s="56">
        <v>4000</v>
      </c>
    </row>
    <row r="64" spans="1:13" ht="12.75">
      <c r="A64" s="77">
        <v>3299</v>
      </c>
      <c r="B64" s="46" t="s">
        <v>115</v>
      </c>
      <c r="C64" s="58">
        <v>4000</v>
      </c>
      <c r="D64" s="58">
        <v>4000</v>
      </c>
      <c r="E64" s="58"/>
      <c r="F64" s="58"/>
      <c r="G64" s="58"/>
      <c r="H64" s="58"/>
      <c r="I64" s="58"/>
      <c r="J64" s="58"/>
      <c r="K64" s="58"/>
      <c r="L64" s="58"/>
      <c r="M64" s="58"/>
    </row>
    <row r="65" spans="1:13" ht="51">
      <c r="A65" s="76" t="s">
        <v>57</v>
      </c>
      <c r="B65" s="61" t="s">
        <v>58</v>
      </c>
      <c r="C65" s="62">
        <f>SUM(C66)</f>
        <v>25638.79</v>
      </c>
      <c r="D65" s="62">
        <f aca="true" t="shared" si="23" ref="D65:M67">SUM(D66)</f>
        <v>25638.79</v>
      </c>
      <c r="E65" s="62">
        <f t="shared" si="23"/>
        <v>0</v>
      </c>
      <c r="F65" s="62">
        <f t="shared" si="23"/>
        <v>0</v>
      </c>
      <c r="G65" s="62">
        <f t="shared" si="23"/>
        <v>0</v>
      </c>
      <c r="H65" s="62">
        <f t="shared" si="23"/>
        <v>0</v>
      </c>
      <c r="I65" s="62">
        <f t="shared" si="23"/>
        <v>0</v>
      </c>
      <c r="J65" s="62">
        <f t="shared" si="23"/>
        <v>0</v>
      </c>
      <c r="K65" s="62">
        <f t="shared" si="23"/>
        <v>0</v>
      </c>
      <c r="L65" s="62">
        <f t="shared" si="23"/>
        <v>25638.79</v>
      </c>
      <c r="M65" s="62">
        <f t="shared" si="23"/>
        <v>25638.79</v>
      </c>
    </row>
    <row r="66" spans="1:13" s="54" customFormat="1" ht="12.75">
      <c r="A66" s="25">
        <v>3</v>
      </c>
      <c r="B66" s="52" t="s">
        <v>40</v>
      </c>
      <c r="C66" s="56">
        <f>SUM(C67)</f>
        <v>25638.79</v>
      </c>
      <c r="D66" s="56">
        <f t="shared" si="23"/>
        <v>25638.79</v>
      </c>
      <c r="E66" s="56">
        <f t="shared" si="23"/>
        <v>0</v>
      </c>
      <c r="F66" s="56">
        <f t="shared" si="23"/>
        <v>0</v>
      </c>
      <c r="G66" s="56">
        <f t="shared" si="23"/>
        <v>0</v>
      </c>
      <c r="H66" s="56">
        <f t="shared" si="23"/>
        <v>0</v>
      </c>
      <c r="I66" s="56">
        <f t="shared" si="23"/>
        <v>0</v>
      </c>
      <c r="J66" s="56">
        <f t="shared" si="23"/>
        <v>0</v>
      </c>
      <c r="K66" s="56">
        <f t="shared" si="23"/>
        <v>0</v>
      </c>
      <c r="L66" s="56">
        <f t="shared" si="23"/>
        <v>25638.79</v>
      </c>
      <c r="M66" s="56">
        <f t="shared" si="23"/>
        <v>25638.79</v>
      </c>
    </row>
    <row r="67" spans="1:13" s="54" customFormat="1" ht="12.75">
      <c r="A67" s="25">
        <v>32</v>
      </c>
      <c r="B67" s="52" t="s">
        <v>25</v>
      </c>
      <c r="C67" s="56">
        <f>SUM(C68)</f>
        <v>25638.79</v>
      </c>
      <c r="D67" s="56">
        <f t="shared" si="23"/>
        <v>25638.79</v>
      </c>
      <c r="E67" s="56">
        <f t="shared" si="23"/>
        <v>0</v>
      </c>
      <c r="F67" s="56">
        <f t="shared" si="23"/>
        <v>0</v>
      </c>
      <c r="G67" s="56">
        <f t="shared" si="23"/>
        <v>0</v>
      </c>
      <c r="H67" s="56">
        <f t="shared" si="23"/>
        <v>0</v>
      </c>
      <c r="I67" s="56">
        <f t="shared" si="23"/>
        <v>0</v>
      </c>
      <c r="J67" s="56">
        <f t="shared" si="23"/>
        <v>0</v>
      </c>
      <c r="K67" s="56">
        <f t="shared" si="23"/>
        <v>0</v>
      </c>
      <c r="L67" s="56">
        <f t="shared" si="23"/>
        <v>25638.79</v>
      </c>
      <c r="M67" s="56">
        <f t="shared" si="23"/>
        <v>25638.79</v>
      </c>
    </row>
    <row r="68" spans="1:13" s="54" customFormat="1" ht="25.5">
      <c r="A68" s="25">
        <v>329</v>
      </c>
      <c r="B68" s="52" t="s">
        <v>115</v>
      </c>
      <c r="C68" s="56">
        <f>SUM(C69+C70)</f>
        <v>25638.79</v>
      </c>
      <c r="D68" s="56">
        <f aca="true" t="shared" si="24" ref="D68:J68">SUM(D69+D70)</f>
        <v>25638.79</v>
      </c>
      <c r="E68" s="56">
        <f t="shared" si="24"/>
        <v>0</v>
      </c>
      <c r="F68" s="56">
        <f t="shared" si="24"/>
        <v>0</v>
      </c>
      <c r="G68" s="56">
        <f t="shared" si="24"/>
        <v>0</v>
      </c>
      <c r="H68" s="56">
        <f t="shared" si="24"/>
        <v>0</v>
      </c>
      <c r="I68" s="56">
        <f t="shared" si="24"/>
        <v>0</v>
      </c>
      <c r="J68" s="56">
        <f t="shared" si="24"/>
        <v>0</v>
      </c>
      <c r="K68" s="56">
        <f>SUM(K69+K70)</f>
        <v>0</v>
      </c>
      <c r="L68" s="56">
        <v>25638.79</v>
      </c>
      <c r="M68" s="56">
        <v>25638.79</v>
      </c>
    </row>
    <row r="69" spans="1:13" ht="25.5">
      <c r="A69" s="77">
        <v>3291</v>
      </c>
      <c r="B69" s="46" t="s">
        <v>128</v>
      </c>
      <c r="C69" s="58">
        <v>7000</v>
      </c>
      <c r="D69" s="58">
        <v>7000</v>
      </c>
      <c r="E69" s="58"/>
      <c r="F69" s="58"/>
      <c r="G69" s="58"/>
      <c r="H69" s="58"/>
      <c r="I69" s="58"/>
      <c r="J69" s="58"/>
      <c r="K69" s="58"/>
      <c r="L69" s="58"/>
      <c r="M69" s="58"/>
    </row>
    <row r="70" spans="1:13" ht="12.75">
      <c r="A70" s="77">
        <v>3299</v>
      </c>
      <c r="B70" s="46" t="s">
        <v>115</v>
      </c>
      <c r="C70" s="58">
        <v>18638.79</v>
      </c>
      <c r="D70" s="58">
        <v>18638.79</v>
      </c>
      <c r="E70" s="58"/>
      <c r="F70" s="58"/>
      <c r="G70" s="58"/>
      <c r="H70" s="58"/>
      <c r="I70" s="58"/>
      <c r="J70" s="58"/>
      <c r="K70" s="58"/>
      <c r="L70" s="58"/>
      <c r="M70" s="58"/>
    </row>
    <row r="71" spans="1:13" ht="51">
      <c r="A71" s="76" t="s">
        <v>59</v>
      </c>
      <c r="B71" s="61" t="s">
        <v>60</v>
      </c>
      <c r="C71" s="62">
        <f>SUM(C72)</f>
        <v>3000</v>
      </c>
      <c r="D71" s="62">
        <f aca="true" t="shared" si="25" ref="D71:M74">SUM(D72)</f>
        <v>3000</v>
      </c>
      <c r="E71" s="62">
        <f t="shared" si="25"/>
        <v>0</v>
      </c>
      <c r="F71" s="62">
        <f t="shared" si="25"/>
        <v>0</v>
      </c>
      <c r="G71" s="62">
        <f t="shared" si="25"/>
        <v>0</v>
      </c>
      <c r="H71" s="62">
        <f t="shared" si="25"/>
        <v>0</v>
      </c>
      <c r="I71" s="62">
        <f t="shared" si="25"/>
        <v>0</v>
      </c>
      <c r="J71" s="62">
        <f t="shared" si="25"/>
        <v>0</v>
      </c>
      <c r="K71" s="62">
        <f t="shared" si="25"/>
        <v>0</v>
      </c>
      <c r="L71" s="62">
        <f t="shared" si="25"/>
        <v>3000</v>
      </c>
      <c r="M71" s="62">
        <f t="shared" si="25"/>
        <v>3000</v>
      </c>
    </row>
    <row r="72" spans="1:13" s="54" customFormat="1" ht="12.75">
      <c r="A72" s="25">
        <v>3</v>
      </c>
      <c r="B72" s="52" t="s">
        <v>40</v>
      </c>
      <c r="C72" s="56">
        <f>SUM(C73)</f>
        <v>3000</v>
      </c>
      <c r="D72" s="56">
        <f t="shared" si="25"/>
        <v>3000</v>
      </c>
      <c r="E72" s="56">
        <f t="shared" si="25"/>
        <v>0</v>
      </c>
      <c r="F72" s="56">
        <f t="shared" si="25"/>
        <v>0</v>
      </c>
      <c r="G72" s="56">
        <f t="shared" si="25"/>
        <v>0</v>
      </c>
      <c r="H72" s="56">
        <f t="shared" si="25"/>
        <v>0</v>
      </c>
      <c r="I72" s="56">
        <f t="shared" si="25"/>
        <v>0</v>
      </c>
      <c r="J72" s="56">
        <f t="shared" si="25"/>
        <v>0</v>
      </c>
      <c r="K72" s="56">
        <f t="shared" si="25"/>
        <v>0</v>
      </c>
      <c r="L72" s="56">
        <f t="shared" si="25"/>
        <v>3000</v>
      </c>
      <c r="M72" s="56">
        <f t="shared" si="25"/>
        <v>3000</v>
      </c>
    </row>
    <row r="73" spans="1:13" s="54" customFormat="1" ht="12.75">
      <c r="A73" s="25">
        <v>32</v>
      </c>
      <c r="B73" s="52" t="s">
        <v>25</v>
      </c>
      <c r="C73" s="56">
        <f>SUM(C74)</f>
        <v>3000</v>
      </c>
      <c r="D73" s="56">
        <f t="shared" si="25"/>
        <v>3000</v>
      </c>
      <c r="E73" s="56">
        <f t="shared" si="25"/>
        <v>0</v>
      </c>
      <c r="F73" s="56">
        <f t="shared" si="25"/>
        <v>0</v>
      </c>
      <c r="G73" s="56">
        <f t="shared" si="25"/>
        <v>0</v>
      </c>
      <c r="H73" s="56">
        <f t="shared" si="25"/>
        <v>0</v>
      </c>
      <c r="I73" s="56">
        <f t="shared" si="25"/>
        <v>0</v>
      </c>
      <c r="J73" s="56">
        <f t="shared" si="25"/>
        <v>0</v>
      </c>
      <c r="K73" s="56">
        <f t="shared" si="25"/>
        <v>0</v>
      </c>
      <c r="L73" s="56">
        <f t="shared" si="25"/>
        <v>3000</v>
      </c>
      <c r="M73" s="56">
        <f t="shared" si="25"/>
        <v>3000</v>
      </c>
    </row>
    <row r="74" spans="1:13" s="54" customFormat="1" ht="25.5">
      <c r="A74" s="25">
        <v>329</v>
      </c>
      <c r="B74" s="52" t="s">
        <v>115</v>
      </c>
      <c r="C74" s="56">
        <f>SUM(C75)</f>
        <v>3000</v>
      </c>
      <c r="D74" s="56">
        <f t="shared" si="25"/>
        <v>3000</v>
      </c>
      <c r="E74" s="56">
        <f t="shared" si="25"/>
        <v>0</v>
      </c>
      <c r="F74" s="56">
        <f t="shared" si="25"/>
        <v>0</v>
      </c>
      <c r="G74" s="56">
        <f t="shared" si="25"/>
        <v>0</v>
      </c>
      <c r="H74" s="56">
        <f t="shared" si="25"/>
        <v>0</v>
      </c>
      <c r="I74" s="56">
        <f t="shared" si="25"/>
        <v>0</v>
      </c>
      <c r="J74" s="56">
        <f t="shared" si="25"/>
        <v>0</v>
      </c>
      <c r="K74" s="56">
        <f t="shared" si="25"/>
        <v>0</v>
      </c>
      <c r="L74" s="56">
        <v>3000</v>
      </c>
      <c r="M74" s="56">
        <v>3000</v>
      </c>
    </row>
    <row r="75" spans="1:13" ht="12.75">
      <c r="A75" s="77">
        <v>3299</v>
      </c>
      <c r="B75" s="46" t="s">
        <v>115</v>
      </c>
      <c r="C75" s="58">
        <v>3000</v>
      </c>
      <c r="D75" s="58">
        <v>3000</v>
      </c>
      <c r="E75" s="58"/>
      <c r="F75" s="58"/>
      <c r="G75" s="58"/>
      <c r="H75" s="58"/>
      <c r="I75" s="58"/>
      <c r="J75" s="58"/>
      <c r="K75" s="58"/>
      <c r="L75" s="58"/>
      <c r="M75" s="58"/>
    </row>
    <row r="76" spans="1:13" ht="51">
      <c r="A76" s="76" t="s">
        <v>64</v>
      </c>
      <c r="B76" s="61" t="s">
        <v>65</v>
      </c>
      <c r="C76" s="62">
        <f>SUM(C77)</f>
        <v>1000</v>
      </c>
      <c r="D76" s="62">
        <f aca="true" t="shared" si="26" ref="D76:J79">SUM(D77)</f>
        <v>1000</v>
      </c>
      <c r="E76" s="62">
        <f t="shared" si="26"/>
        <v>0</v>
      </c>
      <c r="F76" s="62">
        <f t="shared" si="26"/>
        <v>0</v>
      </c>
      <c r="G76" s="62">
        <f t="shared" si="26"/>
        <v>0</v>
      </c>
      <c r="H76" s="62">
        <f t="shared" si="26"/>
        <v>0</v>
      </c>
      <c r="I76" s="62">
        <f t="shared" si="26"/>
        <v>0</v>
      </c>
      <c r="J76" s="62">
        <f t="shared" si="26"/>
        <v>0</v>
      </c>
      <c r="K76" s="62">
        <f aca="true" t="shared" si="27" ref="K76:M79">SUM(K77)</f>
        <v>0</v>
      </c>
      <c r="L76" s="62">
        <f t="shared" si="27"/>
        <v>1000</v>
      </c>
      <c r="M76" s="62">
        <f t="shared" si="27"/>
        <v>1000</v>
      </c>
    </row>
    <row r="77" spans="1:13" s="54" customFormat="1" ht="12.75">
      <c r="A77" s="25">
        <v>3</v>
      </c>
      <c r="B77" s="52" t="s">
        <v>40</v>
      </c>
      <c r="C77" s="56">
        <f>SUM(C78)</f>
        <v>1000</v>
      </c>
      <c r="D77" s="56">
        <f t="shared" si="26"/>
        <v>1000</v>
      </c>
      <c r="E77" s="56">
        <f t="shared" si="26"/>
        <v>0</v>
      </c>
      <c r="F77" s="56">
        <f t="shared" si="26"/>
        <v>0</v>
      </c>
      <c r="G77" s="56">
        <f t="shared" si="26"/>
        <v>0</v>
      </c>
      <c r="H77" s="56">
        <f t="shared" si="26"/>
        <v>0</v>
      </c>
      <c r="I77" s="56">
        <f t="shared" si="26"/>
        <v>0</v>
      </c>
      <c r="J77" s="56">
        <f t="shared" si="26"/>
        <v>0</v>
      </c>
      <c r="K77" s="56">
        <f t="shared" si="27"/>
        <v>0</v>
      </c>
      <c r="L77" s="56">
        <f t="shared" si="27"/>
        <v>1000</v>
      </c>
      <c r="M77" s="56">
        <f t="shared" si="27"/>
        <v>1000</v>
      </c>
    </row>
    <row r="78" spans="1:13" s="54" customFormat="1" ht="12.75">
      <c r="A78" s="25">
        <v>32</v>
      </c>
      <c r="B78" s="52" t="s">
        <v>25</v>
      </c>
      <c r="C78" s="56">
        <f>SUM(C79)</f>
        <v>1000</v>
      </c>
      <c r="D78" s="56">
        <f t="shared" si="26"/>
        <v>1000</v>
      </c>
      <c r="E78" s="56">
        <f t="shared" si="26"/>
        <v>0</v>
      </c>
      <c r="F78" s="56">
        <f t="shared" si="26"/>
        <v>0</v>
      </c>
      <c r="G78" s="56">
        <f t="shared" si="26"/>
        <v>0</v>
      </c>
      <c r="H78" s="56">
        <f t="shared" si="26"/>
        <v>0</v>
      </c>
      <c r="I78" s="56">
        <f t="shared" si="26"/>
        <v>0</v>
      </c>
      <c r="J78" s="56">
        <f t="shared" si="26"/>
        <v>0</v>
      </c>
      <c r="K78" s="56">
        <f t="shared" si="27"/>
        <v>0</v>
      </c>
      <c r="L78" s="56">
        <f t="shared" si="27"/>
        <v>1000</v>
      </c>
      <c r="M78" s="56">
        <f t="shared" si="27"/>
        <v>1000</v>
      </c>
    </row>
    <row r="79" spans="1:13" s="54" customFormat="1" ht="25.5">
      <c r="A79" s="25">
        <v>329</v>
      </c>
      <c r="B79" s="52" t="s">
        <v>115</v>
      </c>
      <c r="C79" s="56">
        <f>SUM(C80)</f>
        <v>1000</v>
      </c>
      <c r="D79" s="56">
        <f t="shared" si="26"/>
        <v>1000</v>
      </c>
      <c r="E79" s="56">
        <f t="shared" si="26"/>
        <v>0</v>
      </c>
      <c r="F79" s="56">
        <f t="shared" si="26"/>
        <v>0</v>
      </c>
      <c r="G79" s="56">
        <f t="shared" si="26"/>
        <v>0</v>
      </c>
      <c r="H79" s="56">
        <f t="shared" si="26"/>
        <v>0</v>
      </c>
      <c r="I79" s="56">
        <f t="shared" si="26"/>
        <v>0</v>
      </c>
      <c r="J79" s="56">
        <f t="shared" si="26"/>
        <v>0</v>
      </c>
      <c r="K79" s="56">
        <f t="shared" si="27"/>
        <v>0</v>
      </c>
      <c r="L79" s="56">
        <v>1000</v>
      </c>
      <c r="M79" s="56">
        <v>1000</v>
      </c>
    </row>
    <row r="80" spans="1:13" ht="12.75">
      <c r="A80" s="77">
        <v>3299</v>
      </c>
      <c r="B80" s="46" t="s">
        <v>115</v>
      </c>
      <c r="C80" s="58">
        <v>1000</v>
      </c>
      <c r="D80" s="58">
        <v>1000</v>
      </c>
      <c r="E80" s="58"/>
      <c r="F80" s="58"/>
      <c r="G80" s="58"/>
      <c r="H80" s="58"/>
      <c r="I80" s="58"/>
      <c r="J80" s="58"/>
      <c r="K80" s="58"/>
      <c r="L80" s="58"/>
      <c r="M80" s="58"/>
    </row>
    <row r="81" spans="1:13" ht="51">
      <c r="A81" s="76" t="s">
        <v>166</v>
      </c>
      <c r="B81" s="61" t="s">
        <v>165</v>
      </c>
      <c r="C81" s="62">
        <f>SUM(C82)</f>
        <v>433400</v>
      </c>
      <c r="D81" s="62">
        <f>SUM(D82)</f>
        <v>433400</v>
      </c>
      <c r="E81" s="62">
        <f aca="true" t="shared" si="28" ref="E81:M81">SUM(E82)</f>
        <v>0</v>
      </c>
      <c r="F81" s="62">
        <f t="shared" si="28"/>
        <v>0</v>
      </c>
      <c r="G81" s="62">
        <f t="shared" si="28"/>
        <v>0</v>
      </c>
      <c r="H81" s="62">
        <f t="shared" si="28"/>
        <v>0</v>
      </c>
      <c r="I81" s="62">
        <f t="shared" si="28"/>
        <v>0</v>
      </c>
      <c r="J81" s="62">
        <f t="shared" si="28"/>
        <v>0</v>
      </c>
      <c r="K81" s="62">
        <f t="shared" si="28"/>
        <v>0</v>
      </c>
      <c r="L81" s="62">
        <f t="shared" si="28"/>
        <v>433400</v>
      </c>
      <c r="M81" s="62">
        <f t="shared" si="28"/>
        <v>433400</v>
      </c>
    </row>
    <row r="82" spans="1:13" s="5" customFormat="1" ht="12.75">
      <c r="A82" s="25">
        <v>3</v>
      </c>
      <c r="B82" s="52" t="s">
        <v>40</v>
      </c>
      <c r="C82" s="56">
        <f>SUM(C83+C90)</f>
        <v>433400</v>
      </c>
      <c r="D82" s="56">
        <f aca="true" t="shared" si="29" ref="D82:K82">SUM(D83+D90)</f>
        <v>433400</v>
      </c>
      <c r="E82" s="56">
        <f t="shared" si="29"/>
        <v>0</v>
      </c>
      <c r="F82" s="56">
        <f t="shared" si="29"/>
        <v>0</v>
      </c>
      <c r="G82" s="56">
        <f t="shared" si="29"/>
        <v>0</v>
      </c>
      <c r="H82" s="56">
        <f t="shared" si="29"/>
        <v>0</v>
      </c>
      <c r="I82" s="56">
        <f t="shared" si="29"/>
        <v>0</v>
      </c>
      <c r="J82" s="56">
        <f t="shared" si="29"/>
        <v>0</v>
      </c>
      <c r="K82" s="56">
        <f t="shared" si="29"/>
        <v>0</v>
      </c>
      <c r="L82" s="56">
        <v>433400</v>
      </c>
      <c r="M82" s="56">
        <v>433400</v>
      </c>
    </row>
    <row r="83" spans="1:13" s="5" customFormat="1" ht="12.75">
      <c r="A83" s="25">
        <v>31</v>
      </c>
      <c r="B83" s="52" t="s">
        <v>21</v>
      </c>
      <c r="C83" s="56">
        <f>SUM(C84+C86+C88)</f>
        <v>421400</v>
      </c>
      <c r="D83" s="56">
        <f>SUM(D84+D86+D88)</f>
        <v>421400</v>
      </c>
      <c r="E83" s="56">
        <f aca="true" t="shared" si="30" ref="E83:J83">SUM(E84+E86+E88)</f>
        <v>0</v>
      </c>
      <c r="F83" s="56">
        <f t="shared" si="30"/>
        <v>0</v>
      </c>
      <c r="G83" s="56">
        <f t="shared" si="30"/>
        <v>0</v>
      </c>
      <c r="H83" s="56">
        <f t="shared" si="30"/>
        <v>0</v>
      </c>
      <c r="I83" s="56">
        <f t="shared" si="30"/>
        <v>0</v>
      </c>
      <c r="J83" s="56">
        <f t="shared" si="30"/>
        <v>0</v>
      </c>
      <c r="K83" s="56">
        <f>SUM(K84+K86+K88)</f>
        <v>0</v>
      </c>
      <c r="L83" s="56">
        <v>421400</v>
      </c>
      <c r="M83" s="56">
        <v>421400</v>
      </c>
    </row>
    <row r="84" spans="1:13" s="54" customFormat="1" ht="12.75">
      <c r="A84" s="25">
        <v>311</v>
      </c>
      <c r="B84" s="52" t="s">
        <v>22</v>
      </c>
      <c r="C84" s="56">
        <f>SUM(C85)</f>
        <v>345400</v>
      </c>
      <c r="D84" s="56">
        <f>SUM(D85)</f>
        <v>345400</v>
      </c>
      <c r="E84" s="56">
        <f aca="true" t="shared" si="31" ref="E84:K84">SUM(E85)</f>
        <v>0</v>
      </c>
      <c r="F84" s="56">
        <f t="shared" si="31"/>
        <v>0</v>
      </c>
      <c r="G84" s="56">
        <f t="shared" si="31"/>
        <v>0</v>
      </c>
      <c r="H84" s="56">
        <f t="shared" si="31"/>
        <v>0</v>
      </c>
      <c r="I84" s="56">
        <f t="shared" si="31"/>
        <v>0</v>
      </c>
      <c r="J84" s="56">
        <f t="shared" si="31"/>
        <v>0</v>
      </c>
      <c r="K84" s="56">
        <f t="shared" si="31"/>
        <v>0</v>
      </c>
      <c r="L84" s="56">
        <v>345400</v>
      </c>
      <c r="M84" s="56">
        <v>345400</v>
      </c>
    </row>
    <row r="85" spans="1:13" ht="12.75">
      <c r="A85" s="77">
        <v>3111</v>
      </c>
      <c r="B85" s="46" t="s">
        <v>130</v>
      </c>
      <c r="C85" s="58">
        <v>345400</v>
      </c>
      <c r="D85" s="58">
        <v>345400</v>
      </c>
      <c r="E85" s="58"/>
      <c r="F85" s="58"/>
      <c r="G85" s="58"/>
      <c r="H85" s="58"/>
      <c r="I85" s="58"/>
      <c r="J85" s="58"/>
      <c r="K85" s="58"/>
      <c r="L85" s="58"/>
      <c r="M85" s="58"/>
    </row>
    <row r="86" spans="1:13" s="54" customFormat="1" ht="12.75">
      <c r="A86" s="25">
        <v>312</v>
      </c>
      <c r="B86" s="52" t="s">
        <v>23</v>
      </c>
      <c r="C86" s="56">
        <f>SUM(C87)</f>
        <v>6000</v>
      </c>
      <c r="D86" s="56">
        <f>SUM(D87)</f>
        <v>6000</v>
      </c>
      <c r="E86" s="56">
        <f aca="true" t="shared" si="32" ref="E86:K86">SUM(E87)</f>
        <v>0</v>
      </c>
      <c r="F86" s="56">
        <f t="shared" si="32"/>
        <v>0</v>
      </c>
      <c r="G86" s="56">
        <f t="shared" si="32"/>
        <v>0</v>
      </c>
      <c r="H86" s="56">
        <f t="shared" si="32"/>
        <v>0</v>
      </c>
      <c r="I86" s="56">
        <f t="shared" si="32"/>
        <v>0</v>
      </c>
      <c r="J86" s="56">
        <f t="shared" si="32"/>
        <v>0</v>
      </c>
      <c r="K86" s="56">
        <f t="shared" si="32"/>
        <v>0</v>
      </c>
      <c r="L86" s="56">
        <v>6000</v>
      </c>
      <c r="M86" s="56">
        <v>6000</v>
      </c>
    </row>
    <row r="87" spans="1:13" ht="12.75">
      <c r="A87" s="77">
        <v>3121</v>
      </c>
      <c r="B87" s="46" t="s">
        <v>23</v>
      </c>
      <c r="C87" s="58">
        <v>6000</v>
      </c>
      <c r="D87" s="58">
        <v>6000</v>
      </c>
      <c r="E87" s="58"/>
      <c r="F87" s="58"/>
      <c r="G87" s="58"/>
      <c r="H87" s="58"/>
      <c r="I87" s="58"/>
      <c r="J87" s="58"/>
      <c r="K87" s="58"/>
      <c r="L87" s="58"/>
      <c r="M87" s="58"/>
    </row>
    <row r="88" spans="1:13" s="54" customFormat="1" ht="12.75">
      <c r="A88" s="78">
        <v>313</v>
      </c>
      <c r="B88" s="53" t="s">
        <v>24</v>
      </c>
      <c r="C88" s="57">
        <f>SUM(C89)</f>
        <v>70000</v>
      </c>
      <c r="D88" s="57">
        <f>SUM(D89)</f>
        <v>70000</v>
      </c>
      <c r="E88" s="57">
        <f aca="true" t="shared" si="33" ref="E88:K88">SUM(E89)</f>
        <v>0</v>
      </c>
      <c r="F88" s="57">
        <f t="shared" si="33"/>
        <v>0</v>
      </c>
      <c r="G88" s="57">
        <f t="shared" si="33"/>
        <v>0</v>
      </c>
      <c r="H88" s="57">
        <f t="shared" si="33"/>
        <v>0</v>
      </c>
      <c r="I88" s="57">
        <f t="shared" si="33"/>
        <v>0</v>
      </c>
      <c r="J88" s="57">
        <f t="shared" si="33"/>
        <v>0</v>
      </c>
      <c r="K88" s="57">
        <f t="shared" si="33"/>
        <v>0</v>
      </c>
      <c r="L88" s="57">
        <v>70000</v>
      </c>
      <c r="M88" s="57">
        <v>70000</v>
      </c>
    </row>
    <row r="89" spans="1:13" ht="25.5">
      <c r="A89" s="77">
        <v>3132</v>
      </c>
      <c r="B89" s="46" t="s">
        <v>126</v>
      </c>
      <c r="C89" s="58">
        <v>70000</v>
      </c>
      <c r="D89" s="58">
        <v>70000</v>
      </c>
      <c r="E89" s="58"/>
      <c r="F89" s="58"/>
      <c r="G89" s="58"/>
      <c r="H89" s="58"/>
      <c r="I89" s="58"/>
      <c r="J89" s="58"/>
      <c r="K89" s="58"/>
      <c r="L89" s="58"/>
      <c r="M89" s="58"/>
    </row>
    <row r="90" spans="1:13" s="54" customFormat="1" ht="12.75">
      <c r="A90" s="25">
        <v>32</v>
      </c>
      <c r="B90" s="52" t="s">
        <v>25</v>
      </c>
      <c r="C90" s="56">
        <f>SUM(C91)</f>
        <v>12000</v>
      </c>
      <c r="D90" s="56">
        <f>SUM(D91)</f>
        <v>12000</v>
      </c>
      <c r="E90" s="56">
        <f aca="true" t="shared" si="34" ref="E90:K90">SUM(E91)</f>
        <v>0</v>
      </c>
      <c r="F90" s="56">
        <f t="shared" si="34"/>
        <v>0</v>
      </c>
      <c r="G90" s="56">
        <f t="shared" si="34"/>
        <v>0</v>
      </c>
      <c r="H90" s="56">
        <f t="shared" si="34"/>
        <v>0</v>
      </c>
      <c r="I90" s="56">
        <f t="shared" si="34"/>
        <v>0</v>
      </c>
      <c r="J90" s="56">
        <f t="shared" si="34"/>
        <v>0</v>
      </c>
      <c r="K90" s="56">
        <f t="shared" si="34"/>
        <v>0</v>
      </c>
      <c r="L90" s="56">
        <v>12000</v>
      </c>
      <c r="M90" s="56">
        <v>12000</v>
      </c>
    </row>
    <row r="91" spans="1:13" s="54" customFormat="1" ht="12.75">
      <c r="A91" s="25">
        <v>321</v>
      </c>
      <c r="B91" s="52" t="s">
        <v>26</v>
      </c>
      <c r="C91" s="56">
        <f>C92+C93</f>
        <v>12000</v>
      </c>
      <c r="D91" s="56">
        <f>SUM(D92+D93)</f>
        <v>12000</v>
      </c>
      <c r="E91" s="56">
        <f aca="true" t="shared" si="35" ref="E91:J91">SUM(E92+E93)</f>
        <v>0</v>
      </c>
      <c r="F91" s="56">
        <f t="shared" si="35"/>
        <v>0</v>
      </c>
      <c r="G91" s="56">
        <f t="shared" si="35"/>
        <v>0</v>
      </c>
      <c r="H91" s="56">
        <f t="shared" si="35"/>
        <v>0</v>
      </c>
      <c r="I91" s="56">
        <f t="shared" si="35"/>
        <v>0</v>
      </c>
      <c r="J91" s="56">
        <f t="shared" si="35"/>
        <v>0</v>
      </c>
      <c r="K91" s="56">
        <f>SUM(K92+K93)</f>
        <v>0</v>
      </c>
      <c r="L91" s="56">
        <v>12000</v>
      </c>
      <c r="M91" s="56">
        <v>12000</v>
      </c>
    </row>
    <row r="92" spans="1:13" ht="12.75">
      <c r="A92" s="77">
        <v>3211</v>
      </c>
      <c r="B92" s="46" t="s">
        <v>102</v>
      </c>
      <c r="C92" s="58">
        <v>2000</v>
      </c>
      <c r="D92" s="58">
        <v>2000</v>
      </c>
      <c r="E92" s="58"/>
      <c r="F92" s="58"/>
      <c r="G92" s="58"/>
      <c r="H92" s="58"/>
      <c r="I92" s="58"/>
      <c r="J92" s="58"/>
      <c r="K92" s="58"/>
      <c r="L92" s="58"/>
      <c r="M92" s="58"/>
    </row>
    <row r="93" spans="1:13" ht="25.5">
      <c r="A93" s="77">
        <v>3212</v>
      </c>
      <c r="B93" s="46" t="s">
        <v>127</v>
      </c>
      <c r="C93" s="58">
        <v>10000</v>
      </c>
      <c r="D93" s="58">
        <v>10000</v>
      </c>
      <c r="E93" s="58"/>
      <c r="F93" s="58"/>
      <c r="G93" s="58"/>
      <c r="H93" s="58"/>
      <c r="I93" s="58"/>
      <c r="J93" s="58"/>
      <c r="K93" s="58"/>
      <c r="L93" s="58"/>
      <c r="M93" s="58"/>
    </row>
    <row r="94" spans="1:13" ht="51">
      <c r="A94" s="61" t="s">
        <v>159</v>
      </c>
      <c r="B94" s="61" t="s">
        <v>160</v>
      </c>
      <c r="C94" s="62">
        <f>SUM(C95)</f>
        <v>3913</v>
      </c>
      <c r="D94" s="62">
        <f aca="true" t="shared" si="36" ref="D94:M97">SUM(D95)</f>
        <v>3913</v>
      </c>
      <c r="E94" s="62">
        <f t="shared" si="36"/>
        <v>0</v>
      </c>
      <c r="F94" s="62">
        <f t="shared" si="36"/>
        <v>0</v>
      </c>
      <c r="G94" s="62">
        <f t="shared" si="36"/>
        <v>0</v>
      </c>
      <c r="H94" s="62">
        <f t="shared" si="36"/>
        <v>0</v>
      </c>
      <c r="I94" s="62">
        <f t="shared" si="36"/>
        <v>0</v>
      </c>
      <c r="J94" s="62">
        <f t="shared" si="36"/>
        <v>0</v>
      </c>
      <c r="K94" s="62">
        <f t="shared" si="36"/>
        <v>0</v>
      </c>
      <c r="L94" s="62">
        <f t="shared" si="36"/>
        <v>3913</v>
      </c>
      <c r="M94" s="62">
        <f t="shared" si="36"/>
        <v>3913</v>
      </c>
    </row>
    <row r="95" spans="1:13" s="54" customFormat="1" ht="12.75">
      <c r="A95" s="135">
        <v>3</v>
      </c>
      <c r="B95" s="52" t="s">
        <v>40</v>
      </c>
      <c r="C95" s="56">
        <f>SUM(C96)</f>
        <v>3913</v>
      </c>
      <c r="D95" s="56">
        <f t="shared" si="36"/>
        <v>3913</v>
      </c>
      <c r="E95" s="56">
        <f t="shared" si="36"/>
        <v>0</v>
      </c>
      <c r="F95" s="56">
        <f t="shared" si="36"/>
        <v>0</v>
      </c>
      <c r="G95" s="56">
        <f t="shared" si="36"/>
        <v>0</v>
      </c>
      <c r="H95" s="56">
        <f t="shared" si="36"/>
        <v>0</v>
      </c>
      <c r="I95" s="56">
        <f t="shared" si="36"/>
        <v>0</v>
      </c>
      <c r="J95" s="56">
        <f t="shared" si="36"/>
        <v>0</v>
      </c>
      <c r="K95" s="56">
        <f t="shared" si="36"/>
        <v>0</v>
      </c>
      <c r="L95" s="56">
        <f t="shared" si="36"/>
        <v>3913</v>
      </c>
      <c r="M95" s="56">
        <f t="shared" si="36"/>
        <v>3913</v>
      </c>
    </row>
    <row r="96" spans="1:13" s="54" customFormat="1" ht="12.75">
      <c r="A96" s="135">
        <v>32</v>
      </c>
      <c r="B96" s="52" t="s">
        <v>25</v>
      </c>
      <c r="C96" s="56">
        <f>SUM(C97)</f>
        <v>3913</v>
      </c>
      <c r="D96" s="56">
        <f t="shared" si="36"/>
        <v>3913</v>
      </c>
      <c r="E96" s="56">
        <f t="shared" si="36"/>
        <v>0</v>
      </c>
      <c r="F96" s="56">
        <f t="shared" si="36"/>
        <v>0</v>
      </c>
      <c r="G96" s="56">
        <f t="shared" si="36"/>
        <v>0</v>
      </c>
      <c r="H96" s="56">
        <f t="shared" si="36"/>
        <v>0</v>
      </c>
      <c r="I96" s="56">
        <f t="shared" si="36"/>
        <v>0</v>
      </c>
      <c r="J96" s="56">
        <f t="shared" si="36"/>
        <v>0</v>
      </c>
      <c r="K96" s="56">
        <f t="shared" si="36"/>
        <v>0</v>
      </c>
      <c r="L96" s="56">
        <f t="shared" si="36"/>
        <v>3913</v>
      </c>
      <c r="M96" s="56">
        <f t="shared" si="36"/>
        <v>3913</v>
      </c>
    </row>
    <row r="97" spans="1:13" s="54" customFormat="1" ht="12.75">
      <c r="A97" s="135">
        <v>323</v>
      </c>
      <c r="B97" s="52" t="s">
        <v>28</v>
      </c>
      <c r="C97" s="56">
        <f>SUM(C98)</f>
        <v>3913</v>
      </c>
      <c r="D97" s="56">
        <f t="shared" si="36"/>
        <v>3913</v>
      </c>
      <c r="E97" s="56">
        <f t="shared" si="36"/>
        <v>0</v>
      </c>
      <c r="F97" s="56">
        <f t="shared" si="36"/>
        <v>0</v>
      </c>
      <c r="G97" s="56">
        <f t="shared" si="36"/>
        <v>0</v>
      </c>
      <c r="H97" s="56">
        <f t="shared" si="36"/>
        <v>0</v>
      </c>
      <c r="I97" s="56">
        <f t="shared" si="36"/>
        <v>0</v>
      </c>
      <c r="J97" s="56">
        <f t="shared" si="36"/>
        <v>0</v>
      </c>
      <c r="K97" s="56">
        <f t="shared" si="36"/>
        <v>0</v>
      </c>
      <c r="L97" s="56">
        <v>3913</v>
      </c>
      <c r="M97" s="56">
        <v>3913</v>
      </c>
    </row>
    <row r="98" spans="1:13" ht="12.75">
      <c r="A98" s="136">
        <v>3237</v>
      </c>
      <c r="B98" s="46" t="s">
        <v>112</v>
      </c>
      <c r="C98" s="58">
        <v>3913</v>
      </c>
      <c r="D98" s="58">
        <v>3913</v>
      </c>
      <c r="E98" s="58"/>
      <c r="F98" s="58"/>
      <c r="G98" s="58"/>
      <c r="H98" s="58"/>
      <c r="I98" s="58"/>
      <c r="J98" s="58"/>
      <c r="K98" s="58"/>
      <c r="L98" s="58"/>
      <c r="M98" s="58"/>
    </row>
    <row r="99" spans="1:13" ht="51">
      <c r="A99" s="76" t="s">
        <v>155</v>
      </c>
      <c r="B99" s="61" t="s">
        <v>156</v>
      </c>
      <c r="C99" s="62">
        <f>SUM(C100)</f>
        <v>0</v>
      </c>
      <c r="D99" s="62">
        <f aca="true" t="shared" si="37" ref="D99:M102">SUM(D100)</f>
        <v>0</v>
      </c>
      <c r="E99" s="62">
        <f t="shared" si="37"/>
        <v>0</v>
      </c>
      <c r="F99" s="62">
        <f t="shared" si="37"/>
        <v>0</v>
      </c>
      <c r="G99" s="62">
        <f t="shared" si="37"/>
        <v>0</v>
      </c>
      <c r="H99" s="62">
        <f t="shared" si="37"/>
        <v>0</v>
      </c>
      <c r="I99" s="62">
        <f t="shared" si="37"/>
        <v>0</v>
      </c>
      <c r="J99" s="62">
        <f t="shared" si="37"/>
        <v>0</v>
      </c>
      <c r="K99" s="62">
        <f t="shared" si="37"/>
        <v>0</v>
      </c>
      <c r="L99" s="62">
        <f t="shared" si="37"/>
        <v>0</v>
      </c>
      <c r="M99" s="62">
        <f t="shared" si="37"/>
        <v>0</v>
      </c>
    </row>
    <row r="100" spans="1:13" s="54" customFormat="1" ht="12.75">
      <c r="A100" s="25">
        <v>3</v>
      </c>
      <c r="B100" s="52" t="s">
        <v>40</v>
      </c>
      <c r="C100" s="56">
        <f>SUM(C101)</f>
        <v>0</v>
      </c>
      <c r="D100" s="56">
        <f t="shared" si="37"/>
        <v>0</v>
      </c>
      <c r="E100" s="56">
        <f t="shared" si="37"/>
        <v>0</v>
      </c>
      <c r="F100" s="56">
        <f t="shared" si="37"/>
        <v>0</v>
      </c>
      <c r="G100" s="56">
        <f t="shared" si="37"/>
        <v>0</v>
      </c>
      <c r="H100" s="56">
        <f t="shared" si="37"/>
        <v>0</v>
      </c>
      <c r="I100" s="56">
        <f t="shared" si="37"/>
        <v>0</v>
      </c>
      <c r="J100" s="56">
        <f t="shared" si="37"/>
        <v>0</v>
      </c>
      <c r="K100" s="56">
        <f t="shared" si="37"/>
        <v>0</v>
      </c>
      <c r="L100" s="56">
        <f t="shared" si="37"/>
        <v>0</v>
      </c>
      <c r="M100" s="56">
        <f t="shared" si="37"/>
        <v>0</v>
      </c>
    </row>
    <row r="101" spans="1:13" s="54" customFormat="1" ht="38.25">
      <c r="A101" s="25">
        <v>37</v>
      </c>
      <c r="B101" s="52" t="s">
        <v>123</v>
      </c>
      <c r="C101" s="56">
        <f>SUM(C102)</f>
        <v>0</v>
      </c>
      <c r="D101" s="56">
        <f t="shared" si="37"/>
        <v>0</v>
      </c>
      <c r="E101" s="56">
        <f t="shared" si="37"/>
        <v>0</v>
      </c>
      <c r="F101" s="56">
        <f t="shared" si="37"/>
        <v>0</v>
      </c>
      <c r="G101" s="56">
        <f t="shared" si="37"/>
        <v>0</v>
      </c>
      <c r="H101" s="56">
        <f t="shared" si="37"/>
        <v>0</v>
      </c>
      <c r="I101" s="56">
        <f t="shared" si="37"/>
        <v>0</v>
      </c>
      <c r="J101" s="56">
        <f t="shared" si="37"/>
        <v>0</v>
      </c>
      <c r="K101" s="56">
        <f t="shared" si="37"/>
        <v>0</v>
      </c>
      <c r="L101" s="56">
        <f t="shared" si="37"/>
        <v>0</v>
      </c>
      <c r="M101" s="56">
        <f t="shared" si="37"/>
        <v>0</v>
      </c>
    </row>
    <row r="102" spans="1:13" s="54" customFormat="1" ht="25.5">
      <c r="A102" s="25">
        <v>372</v>
      </c>
      <c r="B102" s="52" t="s">
        <v>124</v>
      </c>
      <c r="C102" s="56">
        <f>SUM(C103)</f>
        <v>0</v>
      </c>
      <c r="D102" s="56">
        <f t="shared" si="37"/>
        <v>0</v>
      </c>
      <c r="E102" s="56">
        <f t="shared" si="37"/>
        <v>0</v>
      </c>
      <c r="F102" s="56">
        <f t="shared" si="37"/>
        <v>0</v>
      </c>
      <c r="G102" s="56">
        <f t="shared" si="37"/>
        <v>0</v>
      </c>
      <c r="H102" s="56">
        <f t="shared" si="37"/>
        <v>0</v>
      </c>
      <c r="I102" s="56">
        <f t="shared" si="37"/>
        <v>0</v>
      </c>
      <c r="J102" s="56">
        <f t="shared" si="37"/>
        <v>0</v>
      </c>
      <c r="K102" s="56">
        <f t="shared" si="37"/>
        <v>0</v>
      </c>
      <c r="L102" s="56">
        <v>0</v>
      </c>
      <c r="M102" s="56">
        <v>0</v>
      </c>
    </row>
    <row r="103" spans="1:13" ht="25.5">
      <c r="A103" s="77">
        <v>3722</v>
      </c>
      <c r="B103" s="46" t="s">
        <v>136</v>
      </c>
      <c r="C103" s="58">
        <v>0</v>
      </c>
      <c r="D103" s="58">
        <v>0</v>
      </c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1:13" ht="51">
      <c r="A104" s="76" t="s">
        <v>66</v>
      </c>
      <c r="B104" s="61" t="s">
        <v>67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</row>
    <row r="105" spans="1:13" ht="25.5">
      <c r="A105" s="75" t="s">
        <v>45</v>
      </c>
      <c r="B105" s="59" t="s">
        <v>157</v>
      </c>
      <c r="C105" s="60">
        <f>SUM(C106)</f>
        <v>90000</v>
      </c>
      <c r="D105" s="60">
        <f aca="true" t="shared" si="38" ref="D105:M105">SUM(D106)</f>
        <v>90000</v>
      </c>
      <c r="E105" s="60">
        <f t="shared" si="38"/>
        <v>0</v>
      </c>
      <c r="F105" s="60">
        <f t="shared" si="38"/>
        <v>0</v>
      </c>
      <c r="G105" s="60">
        <f t="shared" si="38"/>
        <v>0</v>
      </c>
      <c r="H105" s="60">
        <f t="shared" si="38"/>
        <v>0</v>
      </c>
      <c r="I105" s="60">
        <f t="shared" si="38"/>
        <v>0</v>
      </c>
      <c r="J105" s="60">
        <f t="shared" si="38"/>
        <v>0</v>
      </c>
      <c r="K105" s="60">
        <f t="shared" si="38"/>
        <v>0</v>
      </c>
      <c r="L105" s="60">
        <f t="shared" si="38"/>
        <v>90000</v>
      </c>
      <c r="M105" s="60">
        <f t="shared" si="38"/>
        <v>90000</v>
      </c>
    </row>
    <row r="106" spans="1:13" ht="51">
      <c r="A106" s="76" t="s">
        <v>89</v>
      </c>
      <c r="B106" s="61" t="s">
        <v>158</v>
      </c>
      <c r="C106" s="62">
        <f aca="true" t="shared" si="39" ref="C106:M106">SUM(C107)</f>
        <v>90000</v>
      </c>
      <c r="D106" s="62">
        <f t="shared" si="39"/>
        <v>90000</v>
      </c>
      <c r="E106" s="62">
        <f t="shared" si="39"/>
        <v>0</v>
      </c>
      <c r="F106" s="62">
        <f t="shared" si="39"/>
        <v>0</v>
      </c>
      <c r="G106" s="62">
        <f t="shared" si="39"/>
        <v>0</v>
      </c>
      <c r="H106" s="62">
        <f t="shared" si="39"/>
        <v>0</v>
      </c>
      <c r="I106" s="62">
        <f t="shared" si="39"/>
        <v>0</v>
      </c>
      <c r="J106" s="62">
        <f t="shared" si="39"/>
        <v>0</v>
      </c>
      <c r="K106" s="62">
        <f t="shared" si="39"/>
        <v>0</v>
      </c>
      <c r="L106" s="62">
        <f t="shared" si="39"/>
        <v>90000</v>
      </c>
      <c r="M106" s="62">
        <f t="shared" si="39"/>
        <v>90000</v>
      </c>
    </row>
    <row r="107" spans="1:13" s="54" customFormat="1" ht="12.75">
      <c r="A107" s="25">
        <v>3</v>
      </c>
      <c r="B107" s="52" t="s">
        <v>40</v>
      </c>
      <c r="C107" s="56">
        <f>SUM(C108)</f>
        <v>90000</v>
      </c>
      <c r="D107" s="56">
        <f aca="true" t="shared" si="40" ref="D107:M109">SUM(D108)</f>
        <v>90000</v>
      </c>
      <c r="E107" s="56">
        <f t="shared" si="40"/>
        <v>0</v>
      </c>
      <c r="F107" s="56">
        <f t="shared" si="40"/>
        <v>0</v>
      </c>
      <c r="G107" s="56">
        <f t="shared" si="40"/>
        <v>0</v>
      </c>
      <c r="H107" s="56">
        <f t="shared" si="40"/>
        <v>0</v>
      </c>
      <c r="I107" s="56">
        <f t="shared" si="40"/>
        <v>0</v>
      </c>
      <c r="J107" s="56">
        <f t="shared" si="40"/>
        <v>0</v>
      </c>
      <c r="K107" s="56">
        <f t="shared" si="40"/>
        <v>0</v>
      </c>
      <c r="L107" s="56">
        <f t="shared" si="40"/>
        <v>90000</v>
      </c>
      <c r="M107" s="56">
        <f t="shared" si="40"/>
        <v>90000</v>
      </c>
    </row>
    <row r="108" spans="1:13" s="54" customFormat="1" ht="38.25">
      <c r="A108" s="25">
        <v>37</v>
      </c>
      <c r="B108" s="52" t="s">
        <v>123</v>
      </c>
      <c r="C108" s="56">
        <f>SUM(C109)</f>
        <v>90000</v>
      </c>
      <c r="D108" s="56">
        <f t="shared" si="40"/>
        <v>90000</v>
      </c>
      <c r="E108" s="56">
        <f t="shared" si="40"/>
        <v>0</v>
      </c>
      <c r="F108" s="56">
        <f t="shared" si="40"/>
        <v>0</v>
      </c>
      <c r="G108" s="56">
        <f t="shared" si="40"/>
        <v>0</v>
      </c>
      <c r="H108" s="56">
        <f t="shared" si="40"/>
        <v>0</v>
      </c>
      <c r="I108" s="56">
        <f t="shared" si="40"/>
        <v>0</v>
      </c>
      <c r="J108" s="56">
        <f t="shared" si="40"/>
        <v>0</v>
      </c>
      <c r="K108" s="56">
        <f t="shared" si="40"/>
        <v>0</v>
      </c>
      <c r="L108" s="56">
        <f t="shared" si="40"/>
        <v>90000</v>
      </c>
      <c r="M108" s="56">
        <f t="shared" si="40"/>
        <v>90000</v>
      </c>
    </row>
    <row r="109" spans="1:13" s="54" customFormat="1" ht="25.5">
      <c r="A109" s="25">
        <v>372</v>
      </c>
      <c r="B109" s="52" t="s">
        <v>124</v>
      </c>
      <c r="C109" s="56">
        <f>SUM(C110)</f>
        <v>90000</v>
      </c>
      <c r="D109" s="56">
        <f t="shared" si="40"/>
        <v>90000</v>
      </c>
      <c r="E109" s="56">
        <f t="shared" si="40"/>
        <v>0</v>
      </c>
      <c r="F109" s="56">
        <f t="shared" si="40"/>
        <v>0</v>
      </c>
      <c r="G109" s="56">
        <f t="shared" si="40"/>
        <v>0</v>
      </c>
      <c r="H109" s="56">
        <f t="shared" si="40"/>
        <v>0</v>
      </c>
      <c r="I109" s="56">
        <f t="shared" si="40"/>
        <v>0</v>
      </c>
      <c r="J109" s="56">
        <f t="shared" si="40"/>
        <v>0</v>
      </c>
      <c r="K109" s="56">
        <f t="shared" si="40"/>
        <v>0</v>
      </c>
      <c r="L109" s="56">
        <v>90000</v>
      </c>
      <c r="M109" s="56">
        <v>90000</v>
      </c>
    </row>
    <row r="110" spans="1:13" ht="25.5">
      <c r="A110" s="77">
        <v>3723</v>
      </c>
      <c r="B110" s="46" t="s">
        <v>129</v>
      </c>
      <c r="C110" s="58">
        <v>90000</v>
      </c>
      <c r="D110" s="58">
        <v>90000</v>
      </c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1:13" ht="25.5">
      <c r="A111" s="75" t="s">
        <v>68</v>
      </c>
      <c r="B111" s="59" t="s">
        <v>69</v>
      </c>
      <c r="C111" s="60">
        <f>SUM(C112+C117)</f>
        <v>30000</v>
      </c>
      <c r="D111" s="60">
        <f aca="true" t="shared" si="41" ref="D111:M111">SUM(D112+D117)</f>
        <v>30000</v>
      </c>
      <c r="E111" s="60">
        <f t="shared" si="41"/>
        <v>0</v>
      </c>
      <c r="F111" s="60">
        <f t="shared" si="41"/>
        <v>0</v>
      </c>
      <c r="G111" s="60">
        <f t="shared" si="41"/>
        <v>0</v>
      </c>
      <c r="H111" s="60">
        <f t="shared" si="41"/>
        <v>0</v>
      </c>
      <c r="I111" s="60">
        <f t="shared" si="41"/>
        <v>0</v>
      </c>
      <c r="J111" s="60">
        <f t="shared" si="41"/>
        <v>0</v>
      </c>
      <c r="K111" s="60">
        <f t="shared" si="41"/>
        <v>0</v>
      </c>
      <c r="L111" s="60">
        <f t="shared" si="41"/>
        <v>30000</v>
      </c>
      <c r="M111" s="60">
        <f t="shared" si="41"/>
        <v>30000</v>
      </c>
    </row>
    <row r="112" spans="1:13" ht="51">
      <c r="A112" s="76" t="s">
        <v>70</v>
      </c>
      <c r="B112" s="61" t="s">
        <v>71</v>
      </c>
      <c r="C112" s="62">
        <f>SUM(C113)</f>
        <v>10000</v>
      </c>
      <c r="D112" s="62">
        <f aca="true" t="shared" si="42" ref="D112:M115">SUM(D113)</f>
        <v>10000</v>
      </c>
      <c r="E112" s="62">
        <f t="shared" si="42"/>
        <v>0</v>
      </c>
      <c r="F112" s="62">
        <f t="shared" si="42"/>
        <v>0</v>
      </c>
      <c r="G112" s="62">
        <f t="shared" si="42"/>
        <v>0</v>
      </c>
      <c r="H112" s="62">
        <f t="shared" si="42"/>
        <v>0</v>
      </c>
      <c r="I112" s="62">
        <f t="shared" si="42"/>
        <v>0</v>
      </c>
      <c r="J112" s="62">
        <f t="shared" si="42"/>
        <v>0</v>
      </c>
      <c r="K112" s="62">
        <f t="shared" si="42"/>
        <v>0</v>
      </c>
      <c r="L112" s="62">
        <f t="shared" si="42"/>
        <v>10000</v>
      </c>
      <c r="M112" s="62">
        <f t="shared" si="42"/>
        <v>10000</v>
      </c>
    </row>
    <row r="113" spans="1:13" s="54" customFormat="1" ht="25.5">
      <c r="A113" s="78">
        <v>4</v>
      </c>
      <c r="B113" s="53" t="s">
        <v>31</v>
      </c>
      <c r="C113" s="57">
        <f>SUM(C114)</f>
        <v>10000</v>
      </c>
      <c r="D113" s="57">
        <f t="shared" si="42"/>
        <v>10000</v>
      </c>
      <c r="E113" s="57">
        <f t="shared" si="42"/>
        <v>0</v>
      </c>
      <c r="F113" s="57">
        <f t="shared" si="42"/>
        <v>0</v>
      </c>
      <c r="G113" s="57">
        <f t="shared" si="42"/>
        <v>0</v>
      </c>
      <c r="H113" s="57">
        <f t="shared" si="42"/>
        <v>0</v>
      </c>
      <c r="I113" s="57">
        <f t="shared" si="42"/>
        <v>0</v>
      </c>
      <c r="J113" s="57">
        <f t="shared" si="42"/>
        <v>0</v>
      </c>
      <c r="K113" s="57">
        <f t="shared" si="42"/>
        <v>0</v>
      </c>
      <c r="L113" s="57">
        <f t="shared" si="42"/>
        <v>10000</v>
      </c>
      <c r="M113" s="57">
        <f t="shared" si="42"/>
        <v>10000</v>
      </c>
    </row>
    <row r="114" spans="1:13" s="54" customFormat="1" ht="25.5">
      <c r="A114" s="78">
        <v>42</v>
      </c>
      <c r="B114" s="53" t="s">
        <v>131</v>
      </c>
      <c r="C114" s="57">
        <f>SUM(C115)</f>
        <v>10000</v>
      </c>
      <c r="D114" s="57">
        <f t="shared" si="42"/>
        <v>10000</v>
      </c>
      <c r="E114" s="57">
        <f t="shared" si="42"/>
        <v>0</v>
      </c>
      <c r="F114" s="57">
        <f t="shared" si="42"/>
        <v>0</v>
      </c>
      <c r="G114" s="57">
        <f t="shared" si="42"/>
        <v>0</v>
      </c>
      <c r="H114" s="57">
        <f t="shared" si="42"/>
        <v>0</v>
      </c>
      <c r="I114" s="57">
        <f t="shared" si="42"/>
        <v>0</v>
      </c>
      <c r="J114" s="57">
        <f t="shared" si="42"/>
        <v>0</v>
      </c>
      <c r="K114" s="57">
        <f t="shared" si="42"/>
        <v>0</v>
      </c>
      <c r="L114" s="57">
        <f t="shared" si="42"/>
        <v>10000</v>
      </c>
      <c r="M114" s="57">
        <f t="shared" si="42"/>
        <v>10000</v>
      </c>
    </row>
    <row r="115" spans="1:13" s="54" customFormat="1" ht="12.75">
      <c r="A115" s="78">
        <v>422</v>
      </c>
      <c r="B115" s="53" t="s">
        <v>132</v>
      </c>
      <c r="C115" s="57">
        <f>SUM(C116)</f>
        <v>10000</v>
      </c>
      <c r="D115" s="57">
        <f t="shared" si="42"/>
        <v>10000</v>
      </c>
      <c r="E115" s="57">
        <f t="shared" si="42"/>
        <v>0</v>
      </c>
      <c r="F115" s="57">
        <f t="shared" si="42"/>
        <v>0</v>
      </c>
      <c r="G115" s="57">
        <f t="shared" si="42"/>
        <v>0</v>
      </c>
      <c r="H115" s="57">
        <f t="shared" si="42"/>
        <v>0</v>
      </c>
      <c r="I115" s="57">
        <f t="shared" si="42"/>
        <v>0</v>
      </c>
      <c r="J115" s="57">
        <f t="shared" si="42"/>
        <v>0</v>
      </c>
      <c r="K115" s="57">
        <f t="shared" si="42"/>
        <v>0</v>
      </c>
      <c r="L115" s="57">
        <v>10000</v>
      </c>
      <c r="M115" s="57">
        <v>10000</v>
      </c>
    </row>
    <row r="116" spans="1:13" ht="12.75">
      <c r="A116" s="77">
        <v>4221</v>
      </c>
      <c r="B116" s="46" t="s">
        <v>137</v>
      </c>
      <c r="C116" s="58">
        <v>10000</v>
      </c>
      <c r="D116" s="58">
        <v>10000</v>
      </c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1:13" ht="51">
      <c r="A117" s="76" t="s">
        <v>72</v>
      </c>
      <c r="B117" s="61" t="s">
        <v>73</v>
      </c>
      <c r="C117" s="62">
        <f>SUM(C118)</f>
        <v>20000</v>
      </c>
      <c r="D117" s="62">
        <f aca="true" t="shared" si="43" ref="D117:M120">SUM(D118)</f>
        <v>20000</v>
      </c>
      <c r="E117" s="62">
        <f t="shared" si="43"/>
        <v>0</v>
      </c>
      <c r="F117" s="62">
        <f t="shared" si="43"/>
        <v>0</v>
      </c>
      <c r="G117" s="62">
        <f t="shared" si="43"/>
        <v>0</v>
      </c>
      <c r="H117" s="62">
        <f t="shared" si="43"/>
        <v>0</v>
      </c>
      <c r="I117" s="62">
        <f t="shared" si="43"/>
        <v>0</v>
      </c>
      <c r="J117" s="62">
        <f t="shared" si="43"/>
        <v>0</v>
      </c>
      <c r="K117" s="62">
        <f t="shared" si="43"/>
        <v>0</v>
      </c>
      <c r="L117" s="62">
        <f t="shared" si="43"/>
        <v>20000</v>
      </c>
      <c r="M117" s="62">
        <f t="shared" si="43"/>
        <v>20000</v>
      </c>
    </row>
    <row r="118" spans="1:13" s="54" customFormat="1" ht="25.5">
      <c r="A118" s="78" t="s">
        <v>47</v>
      </c>
      <c r="B118" s="53" t="s">
        <v>31</v>
      </c>
      <c r="C118" s="57">
        <f>SUM(C119)</f>
        <v>20000</v>
      </c>
      <c r="D118" s="57">
        <f t="shared" si="43"/>
        <v>20000</v>
      </c>
      <c r="E118" s="57">
        <f t="shared" si="43"/>
        <v>0</v>
      </c>
      <c r="F118" s="57">
        <f t="shared" si="43"/>
        <v>0</v>
      </c>
      <c r="G118" s="57">
        <f t="shared" si="43"/>
        <v>0</v>
      </c>
      <c r="H118" s="57">
        <f t="shared" si="43"/>
        <v>0</v>
      </c>
      <c r="I118" s="57">
        <f t="shared" si="43"/>
        <v>0</v>
      </c>
      <c r="J118" s="57">
        <f t="shared" si="43"/>
        <v>0</v>
      </c>
      <c r="K118" s="57">
        <f t="shared" si="43"/>
        <v>0</v>
      </c>
      <c r="L118" s="57">
        <f t="shared" si="43"/>
        <v>20000</v>
      </c>
      <c r="M118" s="57">
        <f t="shared" si="43"/>
        <v>20000</v>
      </c>
    </row>
    <row r="119" spans="1:13" s="54" customFormat="1" ht="25.5">
      <c r="A119" s="78" t="s">
        <v>48</v>
      </c>
      <c r="B119" s="53" t="s">
        <v>49</v>
      </c>
      <c r="C119" s="57">
        <f>SUM(C120)</f>
        <v>20000</v>
      </c>
      <c r="D119" s="57">
        <f t="shared" si="43"/>
        <v>20000</v>
      </c>
      <c r="E119" s="57">
        <f t="shared" si="43"/>
        <v>0</v>
      </c>
      <c r="F119" s="57">
        <f t="shared" si="43"/>
        <v>0</v>
      </c>
      <c r="G119" s="57">
        <f t="shared" si="43"/>
        <v>0</v>
      </c>
      <c r="H119" s="57">
        <f t="shared" si="43"/>
        <v>0</v>
      </c>
      <c r="I119" s="57">
        <f t="shared" si="43"/>
        <v>0</v>
      </c>
      <c r="J119" s="57">
        <f t="shared" si="43"/>
        <v>0</v>
      </c>
      <c r="K119" s="57">
        <f t="shared" si="43"/>
        <v>0</v>
      </c>
      <c r="L119" s="57">
        <f t="shared" si="43"/>
        <v>20000</v>
      </c>
      <c r="M119" s="57">
        <f t="shared" si="43"/>
        <v>20000</v>
      </c>
    </row>
    <row r="120" spans="1:13" s="54" customFormat="1" ht="25.5">
      <c r="A120" s="78" t="s">
        <v>50</v>
      </c>
      <c r="B120" s="53" t="s">
        <v>51</v>
      </c>
      <c r="C120" s="57">
        <f>SUM(C121)</f>
        <v>20000</v>
      </c>
      <c r="D120" s="57">
        <f t="shared" si="43"/>
        <v>20000</v>
      </c>
      <c r="E120" s="57">
        <f t="shared" si="43"/>
        <v>0</v>
      </c>
      <c r="F120" s="57">
        <f t="shared" si="43"/>
        <v>0</v>
      </c>
      <c r="G120" s="57">
        <f t="shared" si="43"/>
        <v>0</v>
      </c>
      <c r="H120" s="57">
        <f t="shared" si="43"/>
        <v>0</v>
      </c>
      <c r="I120" s="57">
        <f t="shared" si="43"/>
        <v>0</v>
      </c>
      <c r="J120" s="57">
        <f t="shared" si="43"/>
        <v>0</v>
      </c>
      <c r="K120" s="57">
        <f t="shared" si="43"/>
        <v>0</v>
      </c>
      <c r="L120" s="57">
        <v>20000</v>
      </c>
      <c r="M120" s="57">
        <v>20000</v>
      </c>
    </row>
    <row r="121" spans="1:13" ht="25.5">
      <c r="A121" s="77">
        <v>4511</v>
      </c>
      <c r="B121" s="46" t="s">
        <v>51</v>
      </c>
      <c r="C121" s="58">
        <v>20000</v>
      </c>
      <c r="D121" s="58">
        <v>20000</v>
      </c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1:13" ht="25.5">
      <c r="A122" s="75" t="s">
        <v>74</v>
      </c>
      <c r="B122" s="59" t="s">
        <v>75</v>
      </c>
      <c r="C122" s="60">
        <f>SUM(C123)</f>
        <v>250000</v>
      </c>
      <c r="D122" s="60">
        <f aca="true" t="shared" si="44" ref="D122:M124">SUM(D123)</f>
        <v>250000</v>
      </c>
      <c r="E122" s="60">
        <f t="shared" si="44"/>
        <v>0</v>
      </c>
      <c r="F122" s="60">
        <f t="shared" si="44"/>
        <v>0</v>
      </c>
      <c r="G122" s="60">
        <f t="shared" si="44"/>
        <v>0</v>
      </c>
      <c r="H122" s="60">
        <f t="shared" si="44"/>
        <v>0</v>
      </c>
      <c r="I122" s="60">
        <f t="shared" si="44"/>
        <v>0</v>
      </c>
      <c r="J122" s="60">
        <f t="shared" si="44"/>
        <v>0</v>
      </c>
      <c r="K122" s="60">
        <f t="shared" si="44"/>
        <v>0</v>
      </c>
      <c r="L122" s="60">
        <f t="shared" si="44"/>
        <v>250000</v>
      </c>
      <c r="M122" s="60">
        <f t="shared" si="44"/>
        <v>250000</v>
      </c>
    </row>
    <row r="123" spans="1:13" ht="51">
      <c r="A123" s="76" t="s">
        <v>54</v>
      </c>
      <c r="B123" s="61" t="s">
        <v>76</v>
      </c>
      <c r="C123" s="62">
        <f>SUM(C124)</f>
        <v>250000</v>
      </c>
      <c r="D123" s="62">
        <f t="shared" si="44"/>
        <v>250000</v>
      </c>
      <c r="E123" s="62">
        <f t="shared" si="44"/>
        <v>0</v>
      </c>
      <c r="F123" s="62">
        <f t="shared" si="44"/>
        <v>0</v>
      </c>
      <c r="G123" s="62">
        <f t="shared" si="44"/>
        <v>0</v>
      </c>
      <c r="H123" s="62">
        <f t="shared" si="44"/>
        <v>0</v>
      </c>
      <c r="I123" s="62">
        <f t="shared" si="44"/>
        <v>0</v>
      </c>
      <c r="J123" s="62">
        <f t="shared" si="44"/>
        <v>0</v>
      </c>
      <c r="K123" s="62">
        <f t="shared" si="44"/>
        <v>0</v>
      </c>
      <c r="L123" s="62">
        <f t="shared" si="44"/>
        <v>250000</v>
      </c>
      <c r="M123" s="62">
        <f t="shared" si="44"/>
        <v>250000</v>
      </c>
    </row>
    <row r="124" spans="1:13" s="54" customFormat="1" ht="12.75">
      <c r="A124" s="25">
        <v>3</v>
      </c>
      <c r="B124" s="52" t="s">
        <v>40</v>
      </c>
      <c r="C124" s="56">
        <f>SUM(C125)</f>
        <v>250000</v>
      </c>
      <c r="D124" s="56">
        <f t="shared" si="44"/>
        <v>250000</v>
      </c>
      <c r="E124" s="56">
        <f t="shared" si="44"/>
        <v>0</v>
      </c>
      <c r="F124" s="56">
        <f t="shared" si="44"/>
        <v>0</v>
      </c>
      <c r="G124" s="56">
        <f t="shared" si="44"/>
        <v>0</v>
      </c>
      <c r="H124" s="56">
        <f t="shared" si="44"/>
        <v>0</v>
      </c>
      <c r="I124" s="56">
        <f t="shared" si="44"/>
        <v>0</v>
      </c>
      <c r="J124" s="56">
        <f t="shared" si="44"/>
        <v>0</v>
      </c>
      <c r="K124" s="56">
        <f t="shared" si="44"/>
        <v>0</v>
      </c>
      <c r="L124" s="56">
        <f t="shared" si="44"/>
        <v>250000</v>
      </c>
      <c r="M124" s="56">
        <f t="shared" si="44"/>
        <v>250000</v>
      </c>
    </row>
    <row r="125" spans="1:13" s="54" customFormat="1" ht="12.75">
      <c r="A125" s="25">
        <v>32</v>
      </c>
      <c r="B125" s="52" t="s">
        <v>25</v>
      </c>
      <c r="C125" s="56">
        <f>SUM(C126)</f>
        <v>250000</v>
      </c>
      <c r="D125" s="56">
        <f aca="true" t="shared" si="45" ref="D125:M125">SUM(D126)</f>
        <v>250000</v>
      </c>
      <c r="E125" s="56">
        <f t="shared" si="45"/>
        <v>0</v>
      </c>
      <c r="F125" s="56">
        <f t="shared" si="45"/>
        <v>0</v>
      </c>
      <c r="G125" s="56">
        <f t="shared" si="45"/>
        <v>0</v>
      </c>
      <c r="H125" s="56">
        <f t="shared" si="45"/>
        <v>0</v>
      </c>
      <c r="I125" s="56">
        <f t="shared" si="45"/>
        <v>0</v>
      </c>
      <c r="J125" s="56">
        <f t="shared" si="45"/>
        <v>0</v>
      </c>
      <c r="K125" s="56">
        <f t="shared" si="45"/>
        <v>0</v>
      </c>
      <c r="L125" s="56">
        <f t="shared" si="45"/>
        <v>250000</v>
      </c>
      <c r="M125" s="56">
        <f t="shared" si="45"/>
        <v>250000</v>
      </c>
    </row>
    <row r="126" spans="1:13" s="54" customFormat="1" ht="12.75">
      <c r="A126" s="25">
        <v>323</v>
      </c>
      <c r="B126" s="52" t="s">
        <v>28</v>
      </c>
      <c r="C126" s="56">
        <f>SUM(C127)</f>
        <v>250000</v>
      </c>
      <c r="D126" s="56">
        <f aca="true" t="shared" si="46" ref="D126:K126">SUM(D127)</f>
        <v>250000</v>
      </c>
      <c r="E126" s="56">
        <f t="shared" si="46"/>
        <v>0</v>
      </c>
      <c r="F126" s="56">
        <f t="shared" si="46"/>
        <v>0</v>
      </c>
      <c r="G126" s="56">
        <f t="shared" si="46"/>
        <v>0</v>
      </c>
      <c r="H126" s="56">
        <f t="shared" si="46"/>
        <v>0</v>
      </c>
      <c r="I126" s="56">
        <f t="shared" si="46"/>
        <v>0</v>
      </c>
      <c r="J126" s="56">
        <f t="shared" si="46"/>
        <v>0</v>
      </c>
      <c r="K126" s="56">
        <f t="shared" si="46"/>
        <v>0</v>
      </c>
      <c r="L126" s="56">
        <v>250000</v>
      </c>
      <c r="M126" s="56">
        <v>250000</v>
      </c>
    </row>
    <row r="127" spans="1:13" ht="25.5">
      <c r="A127" s="77">
        <v>3232</v>
      </c>
      <c r="B127" s="46" t="s">
        <v>122</v>
      </c>
      <c r="C127" s="58">
        <v>250000</v>
      </c>
      <c r="D127" s="58">
        <v>250000</v>
      </c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1:13" ht="25.5">
      <c r="A128" s="75" t="s">
        <v>45</v>
      </c>
      <c r="B128" s="59" t="s">
        <v>77</v>
      </c>
      <c r="C128" s="60">
        <f aca="true" t="shared" si="47" ref="C128:M128">SUM(C130+C146+C164+C173+C180+C189+C205+C210+C228+C235+C240+C242+C244+C255+C257+C262+C272+C281)</f>
        <v>22670600</v>
      </c>
      <c r="D128" s="60">
        <f t="shared" si="47"/>
        <v>0</v>
      </c>
      <c r="E128" s="60">
        <f t="shared" si="47"/>
        <v>20036700</v>
      </c>
      <c r="F128" s="60">
        <f t="shared" si="47"/>
        <v>221900</v>
      </c>
      <c r="G128" s="60">
        <f t="shared" si="47"/>
        <v>1246000</v>
      </c>
      <c r="H128" s="60">
        <f t="shared" si="47"/>
        <v>1097000</v>
      </c>
      <c r="I128" s="60">
        <f t="shared" si="47"/>
        <v>69000</v>
      </c>
      <c r="J128" s="60">
        <f t="shared" si="47"/>
        <v>0</v>
      </c>
      <c r="K128" s="60">
        <f t="shared" si="47"/>
        <v>0</v>
      </c>
      <c r="L128" s="60">
        <f t="shared" si="47"/>
        <v>22670600</v>
      </c>
      <c r="M128" s="60">
        <f t="shared" si="47"/>
        <v>22670600</v>
      </c>
    </row>
    <row r="129" spans="1:13" ht="12.75">
      <c r="A129" s="77"/>
      <c r="B129" s="46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1:13" ht="51">
      <c r="A130" s="76" t="s">
        <v>54</v>
      </c>
      <c r="B130" s="61" t="s">
        <v>78</v>
      </c>
      <c r="C130" s="62">
        <f>SUM(C131)</f>
        <v>136000</v>
      </c>
      <c r="D130" s="62">
        <f aca="true" t="shared" si="48" ref="D130:M130">SUM(D131)</f>
        <v>0</v>
      </c>
      <c r="E130" s="62">
        <f t="shared" si="48"/>
        <v>0</v>
      </c>
      <c r="F130" s="62">
        <f t="shared" si="48"/>
        <v>51000</v>
      </c>
      <c r="G130" s="62">
        <f t="shared" si="48"/>
        <v>40000</v>
      </c>
      <c r="H130" s="62">
        <f t="shared" si="48"/>
        <v>35000</v>
      </c>
      <c r="I130" s="62">
        <f t="shared" si="48"/>
        <v>10000</v>
      </c>
      <c r="J130" s="62">
        <f t="shared" si="48"/>
        <v>0</v>
      </c>
      <c r="K130" s="62">
        <f t="shared" si="48"/>
        <v>0</v>
      </c>
      <c r="L130" s="62">
        <f t="shared" si="48"/>
        <v>136000</v>
      </c>
      <c r="M130" s="62">
        <f t="shared" si="48"/>
        <v>136000</v>
      </c>
    </row>
    <row r="131" spans="1:13" s="54" customFormat="1" ht="12.75">
      <c r="A131" s="25">
        <v>3</v>
      </c>
      <c r="B131" s="52" t="s">
        <v>40</v>
      </c>
      <c r="C131" s="56">
        <f>SUM(C132+C135)</f>
        <v>136000</v>
      </c>
      <c r="D131" s="56">
        <f aca="true" t="shared" si="49" ref="D131:M131">SUM(D132+D135)</f>
        <v>0</v>
      </c>
      <c r="E131" s="56">
        <f t="shared" si="49"/>
        <v>0</v>
      </c>
      <c r="F131" s="56">
        <f t="shared" si="49"/>
        <v>51000</v>
      </c>
      <c r="G131" s="56">
        <f t="shared" si="49"/>
        <v>40000</v>
      </c>
      <c r="H131" s="56">
        <f t="shared" si="49"/>
        <v>35000</v>
      </c>
      <c r="I131" s="56">
        <f t="shared" si="49"/>
        <v>10000</v>
      </c>
      <c r="J131" s="56">
        <f t="shared" si="49"/>
        <v>0</v>
      </c>
      <c r="K131" s="56">
        <f t="shared" si="49"/>
        <v>0</v>
      </c>
      <c r="L131" s="56">
        <f t="shared" si="49"/>
        <v>136000</v>
      </c>
      <c r="M131" s="56">
        <f t="shared" si="49"/>
        <v>136000</v>
      </c>
    </row>
    <row r="132" spans="1:13" s="54" customFormat="1" ht="12.75">
      <c r="A132" s="25">
        <v>31</v>
      </c>
      <c r="B132" s="52" t="s">
        <v>21</v>
      </c>
      <c r="C132" s="56">
        <f>SUM(C133)</f>
        <v>10000</v>
      </c>
      <c r="D132" s="56">
        <f aca="true" t="shared" si="50" ref="D132:M132">SUM(D133)</f>
        <v>0</v>
      </c>
      <c r="E132" s="56">
        <f t="shared" si="50"/>
        <v>0</v>
      </c>
      <c r="F132" s="56">
        <f t="shared" si="50"/>
        <v>0</v>
      </c>
      <c r="G132" s="56">
        <f t="shared" si="50"/>
        <v>0</v>
      </c>
      <c r="H132" s="56">
        <f t="shared" si="50"/>
        <v>10000</v>
      </c>
      <c r="I132" s="56">
        <f t="shared" si="50"/>
        <v>0</v>
      </c>
      <c r="J132" s="56">
        <f t="shared" si="50"/>
        <v>0</v>
      </c>
      <c r="K132" s="56">
        <f t="shared" si="50"/>
        <v>0</v>
      </c>
      <c r="L132" s="56">
        <f t="shared" si="50"/>
        <v>10000</v>
      </c>
      <c r="M132" s="56">
        <f t="shared" si="50"/>
        <v>10000</v>
      </c>
    </row>
    <row r="133" spans="1:13" s="54" customFormat="1" ht="12.75">
      <c r="A133" s="25">
        <v>312</v>
      </c>
      <c r="B133" s="52" t="s">
        <v>23</v>
      </c>
      <c r="C133" s="56">
        <f>SUM(C134)</f>
        <v>10000</v>
      </c>
      <c r="D133" s="56">
        <f aca="true" t="shared" si="51" ref="D133:K133">SUM(D134)</f>
        <v>0</v>
      </c>
      <c r="E133" s="56">
        <f t="shared" si="51"/>
        <v>0</v>
      </c>
      <c r="F133" s="56">
        <f t="shared" si="51"/>
        <v>0</v>
      </c>
      <c r="G133" s="56">
        <f t="shared" si="51"/>
        <v>0</v>
      </c>
      <c r="H133" s="56">
        <f t="shared" si="51"/>
        <v>10000</v>
      </c>
      <c r="I133" s="56">
        <f t="shared" si="51"/>
        <v>0</v>
      </c>
      <c r="J133" s="56">
        <f t="shared" si="51"/>
        <v>0</v>
      </c>
      <c r="K133" s="56">
        <f t="shared" si="51"/>
        <v>0</v>
      </c>
      <c r="L133" s="56">
        <v>10000</v>
      </c>
      <c r="M133" s="56">
        <v>10000</v>
      </c>
    </row>
    <row r="134" spans="1:13" s="55" customFormat="1" ht="12.75">
      <c r="A134" s="82">
        <v>3121</v>
      </c>
      <c r="B134" s="66" t="s">
        <v>23</v>
      </c>
      <c r="C134" s="67">
        <v>10000</v>
      </c>
      <c r="D134" s="67"/>
      <c r="E134" s="67"/>
      <c r="F134" s="67"/>
      <c r="G134" s="67"/>
      <c r="H134" s="67">
        <v>10000</v>
      </c>
      <c r="I134" s="67"/>
      <c r="J134" s="67"/>
      <c r="K134" s="67"/>
      <c r="L134" s="67"/>
      <c r="M134" s="67"/>
    </row>
    <row r="135" spans="1:13" s="54" customFormat="1" ht="12.75">
      <c r="A135" s="25">
        <v>32</v>
      </c>
      <c r="B135" s="52" t="s">
        <v>25</v>
      </c>
      <c r="C135" s="56">
        <f>SUM(C136+C138+C140+C144)</f>
        <v>126000</v>
      </c>
      <c r="D135" s="56">
        <f aca="true" t="shared" si="52" ref="D135:M135">SUM(D136+D138+D140+D144)</f>
        <v>0</v>
      </c>
      <c r="E135" s="56">
        <f t="shared" si="52"/>
        <v>0</v>
      </c>
      <c r="F135" s="56">
        <f t="shared" si="52"/>
        <v>51000</v>
      </c>
      <c r="G135" s="56">
        <f t="shared" si="52"/>
        <v>40000</v>
      </c>
      <c r="H135" s="56">
        <f t="shared" si="52"/>
        <v>25000</v>
      </c>
      <c r="I135" s="56">
        <f t="shared" si="52"/>
        <v>10000</v>
      </c>
      <c r="J135" s="56">
        <f t="shared" si="52"/>
        <v>0</v>
      </c>
      <c r="K135" s="56">
        <f>SUM(K136+K138+K140+K144)</f>
        <v>0</v>
      </c>
      <c r="L135" s="56">
        <f>SUM(L136+L138+L140+L144)</f>
        <v>126000</v>
      </c>
      <c r="M135" s="56">
        <f t="shared" si="52"/>
        <v>126000</v>
      </c>
    </row>
    <row r="136" spans="1:13" s="54" customFormat="1" ht="12.75">
      <c r="A136" s="25">
        <v>321</v>
      </c>
      <c r="B136" s="52" t="s">
        <v>26</v>
      </c>
      <c r="C136" s="56">
        <f>SUM(C137)</f>
        <v>31000</v>
      </c>
      <c r="D136" s="56">
        <f aca="true" t="shared" si="53" ref="D136:K136">SUM(D137)</f>
        <v>0</v>
      </c>
      <c r="E136" s="56">
        <f t="shared" si="53"/>
        <v>0</v>
      </c>
      <c r="F136" s="56">
        <f t="shared" si="53"/>
        <v>5000</v>
      </c>
      <c r="G136" s="56">
        <f t="shared" si="53"/>
        <v>25000</v>
      </c>
      <c r="H136" s="56">
        <f t="shared" si="53"/>
        <v>1000</v>
      </c>
      <c r="I136" s="56">
        <f t="shared" si="53"/>
        <v>0</v>
      </c>
      <c r="J136" s="56">
        <f t="shared" si="53"/>
        <v>0</v>
      </c>
      <c r="K136" s="56">
        <f t="shared" si="53"/>
        <v>0</v>
      </c>
      <c r="L136" s="56">
        <v>31000</v>
      </c>
      <c r="M136" s="56">
        <v>31000</v>
      </c>
    </row>
    <row r="137" spans="1:13" ht="12.75">
      <c r="A137" s="77">
        <v>3211</v>
      </c>
      <c r="B137" s="46" t="s">
        <v>102</v>
      </c>
      <c r="C137" s="58">
        <v>31000</v>
      </c>
      <c r="D137" s="58"/>
      <c r="E137" s="58"/>
      <c r="F137" s="58">
        <v>5000</v>
      </c>
      <c r="G137" s="58">
        <v>25000</v>
      </c>
      <c r="H137" s="58">
        <v>1000</v>
      </c>
      <c r="I137" s="58"/>
      <c r="J137" s="58"/>
      <c r="K137" s="58"/>
      <c r="L137" s="58"/>
      <c r="M137" s="58"/>
    </row>
    <row r="138" spans="1:13" s="54" customFormat="1" ht="12.75">
      <c r="A138" s="25">
        <v>322</v>
      </c>
      <c r="B138" s="52" t="s">
        <v>27</v>
      </c>
      <c r="C138" s="56">
        <f>SUM(C139)</f>
        <v>10000</v>
      </c>
      <c r="D138" s="56">
        <f aca="true" t="shared" si="54" ref="D138:K138">SUM(D139)</f>
        <v>0</v>
      </c>
      <c r="E138" s="56">
        <f t="shared" si="54"/>
        <v>0</v>
      </c>
      <c r="F138" s="56">
        <f t="shared" si="54"/>
        <v>10000</v>
      </c>
      <c r="G138" s="56">
        <f t="shared" si="54"/>
        <v>0</v>
      </c>
      <c r="H138" s="56">
        <f t="shared" si="54"/>
        <v>0</v>
      </c>
      <c r="I138" s="56">
        <f t="shared" si="54"/>
        <v>0</v>
      </c>
      <c r="J138" s="56">
        <f t="shared" si="54"/>
        <v>0</v>
      </c>
      <c r="K138" s="56">
        <f t="shared" si="54"/>
        <v>0</v>
      </c>
      <c r="L138" s="56">
        <v>10000</v>
      </c>
      <c r="M138" s="56">
        <v>10000</v>
      </c>
    </row>
    <row r="139" spans="1:13" ht="12.75">
      <c r="A139" s="77">
        <v>3223</v>
      </c>
      <c r="B139" s="46" t="s">
        <v>106</v>
      </c>
      <c r="C139" s="58">
        <v>10000</v>
      </c>
      <c r="D139" s="58"/>
      <c r="E139" s="58"/>
      <c r="F139" s="58">
        <v>10000</v>
      </c>
      <c r="G139" s="58"/>
      <c r="H139" s="58"/>
      <c r="I139" s="58"/>
      <c r="J139" s="58"/>
      <c r="K139" s="58"/>
      <c r="L139" s="58"/>
      <c r="M139" s="58"/>
    </row>
    <row r="140" spans="1:13" s="54" customFormat="1" ht="12.75">
      <c r="A140" s="25">
        <v>323</v>
      </c>
      <c r="B140" s="52" t="s">
        <v>28</v>
      </c>
      <c r="C140" s="56">
        <f>SUM(C141:C143)</f>
        <v>35000</v>
      </c>
      <c r="D140" s="56">
        <f aca="true" t="shared" si="55" ref="D140:J140">SUM(D141:D143)</f>
        <v>0</v>
      </c>
      <c r="E140" s="56">
        <f t="shared" si="55"/>
        <v>0</v>
      </c>
      <c r="F140" s="56">
        <f t="shared" si="55"/>
        <v>26000</v>
      </c>
      <c r="G140" s="56">
        <f t="shared" si="55"/>
        <v>5000</v>
      </c>
      <c r="H140" s="56">
        <f t="shared" si="55"/>
        <v>4000</v>
      </c>
      <c r="I140" s="56">
        <f t="shared" si="55"/>
        <v>0</v>
      </c>
      <c r="J140" s="56">
        <f t="shared" si="55"/>
        <v>0</v>
      </c>
      <c r="K140" s="56">
        <f>SUM(K141:K143)</f>
        <v>0</v>
      </c>
      <c r="L140" s="56">
        <v>35000</v>
      </c>
      <c r="M140" s="56">
        <v>35000</v>
      </c>
    </row>
    <row r="141" spans="1:13" ht="12.75">
      <c r="A141" s="77">
        <v>3231</v>
      </c>
      <c r="B141" s="46" t="s">
        <v>109</v>
      </c>
      <c r="C141" s="58">
        <v>16000</v>
      </c>
      <c r="D141" s="58"/>
      <c r="E141" s="58"/>
      <c r="F141" s="58">
        <v>16000</v>
      </c>
      <c r="G141" s="58"/>
      <c r="H141" s="58"/>
      <c r="I141" s="58"/>
      <c r="J141" s="58"/>
      <c r="K141" s="58"/>
      <c r="L141" s="58"/>
      <c r="M141" s="58"/>
    </row>
    <row r="142" spans="1:13" ht="12.75">
      <c r="A142" s="77">
        <v>3237</v>
      </c>
      <c r="B142" s="46" t="s">
        <v>112</v>
      </c>
      <c r="C142" s="58">
        <v>2000</v>
      </c>
      <c r="D142" s="58"/>
      <c r="E142" s="58"/>
      <c r="F142" s="58"/>
      <c r="G142" s="58"/>
      <c r="H142" s="58">
        <v>2000</v>
      </c>
      <c r="I142" s="58"/>
      <c r="J142" s="58"/>
      <c r="K142" s="58"/>
      <c r="L142" s="58"/>
      <c r="M142" s="58"/>
    </row>
    <row r="143" spans="1:13" ht="12.75">
      <c r="A143" s="77">
        <v>3239</v>
      </c>
      <c r="B143" s="46" t="s">
        <v>114</v>
      </c>
      <c r="C143" s="58">
        <v>17000</v>
      </c>
      <c r="D143" s="58"/>
      <c r="E143" s="58"/>
      <c r="F143" s="58">
        <v>10000</v>
      </c>
      <c r="G143" s="58">
        <v>5000</v>
      </c>
      <c r="H143" s="58">
        <v>2000</v>
      </c>
      <c r="I143" s="58"/>
      <c r="J143" s="58"/>
      <c r="K143" s="58"/>
      <c r="L143" s="58"/>
      <c r="M143" s="58"/>
    </row>
    <row r="144" spans="1:13" s="54" customFormat="1" ht="25.5">
      <c r="A144" s="25">
        <v>329</v>
      </c>
      <c r="B144" s="52" t="s">
        <v>115</v>
      </c>
      <c r="C144" s="56">
        <f>SUM(C145)</f>
        <v>50000</v>
      </c>
      <c r="D144" s="56">
        <f>SUM(D145)</f>
        <v>0</v>
      </c>
      <c r="E144" s="56">
        <f>SUM(E145)</f>
        <v>0</v>
      </c>
      <c r="F144" s="56">
        <f aca="true" t="shared" si="56" ref="F144:K144">SUM(F145)</f>
        <v>10000</v>
      </c>
      <c r="G144" s="56">
        <f t="shared" si="56"/>
        <v>10000</v>
      </c>
      <c r="H144" s="56">
        <f t="shared" si="56"/>
        <v>20000</v>
      </c>
      <c r="I144" s="56">
        <f t="shared" si="56"/>
        <v>10000</v>
      </c>
      <c r="J144" s="56">
        <f t="shared" si="56"/>
        <v>0</v>
      </c>
      <c r="K144" s="56">
        <f t="shared" si="56"/>
        <v>0</v>
      </c>
      <c r="L144" s="56">
        <v>50000</v>
      </c>
      <c r="M144" s="56">
        <v>50000</v>
      </c>
    </row>
    <row r="145" spans="1:13" ht="12.75">
      <c r="A145" s="77">
        <v>3299</v>
      </c>
      <c r="B145" s="46" t="s">
        <v>115</v>
      </c>
      <c r="C145" s="58">
        <v>50000</v>
      </c>
      <c r="D145" s="58"/>
      <c r="E145" s="58"/>
      <c r="F145" s="58">
        <v>10000</v>
      </c>
      <c r="G145" s="58">
        <v>10000</v>
      </c>
      <c r="H145" s="58">
        <v>20000</v>
      </c>
      <c r="I145" s="58">
        <v>10000</v>
      </c>
      <c r="J145" s="58"/>
      <c r="K145" s="58"/>
      <c r="L145" s="58"/>
      <c r="M145" s="58"/>
    </row>
    <row r="146" spans="1:13" ht="51">
      <c r="A146" s="76" t="s">
        <v>80</v>
      </c>
      <c r="B146" s="61" t="s">
        <v>79</v>
      </c>
      <c r="C146" s="62">
        <f>SUM(C147)</f>
        <v>19338400</v>
      </c>
      <c r="D146" s="62">
        <f aca="true" t="shared" si="57" ref="D146:M146">SUM(D147)</f>
        <v>0</v>
      </c>
      <c r="E146" s="62">
        <f t="shared" si="57"/>
        <v>19294000</v>
      </c>
      <c r="F146" s="62">
        <f t="shared" si="57"/>
        <v>44400</v>
      </c>
      <c r="G146" s="62">
        <f t="shared" si="57"/>
        <v>0</v>
      </c>
      <c r="H146" s="62">
        <f t="shared" si="57"/>
        <v>0</v>
      </c>
      <c r="I146" s="62">
        <f t="shared" si="57"/>
        <v>0</v>
      </c>
      <c r="J146" s="62">
        <f t="shared" si="57"/>
        <v>0</v>
      </c>
      <c r="K146" s="62">
        <f t="shared" si="57"/>
        <v>0</v>
      </c>
      <c r="L146" s="62">
        <f t="shared" si="57"/>
        <v>19338400</v>
      </c>
      <c r="M146" s="62">
        <f t="shared" si="57"/>
        <v>19338400</v>
      </c>
    </row>
    <row r="147" spans="1:13" s="54" customFormat="1" ht="12.75">
      <c r="A147" s="78">
        <v>3</v>
      </c>
      <c r="B147" s="53" t="s">
        <v>40</v>
      </c>
      <c r="C147" s="57">
        <f>SUM(C148+C155+C161)</f>
        <v>19338400</v>
      </c>
      <c r="D147" s="57">
        <f aca="true" t="shared" si="58" ref="D147:M147">SUM(D148+D155+D161)</f>
        <v>0</v>
      </c>
      <c r="E147" s="57">
        <f t="shared" si="58"/>
        <v>19294000</v>
      </c>
      <c r="F147" s="57">
        <f t="shared" si="58"/>
        <v>44400</v>
      </c>
      <c r="G147" s="57">
        <f t="shared" si="58"/>
        <v>0</v>
      </c>
      <c r="H147" s="57">
        <f t="shared" si="58"/>
        <v>0</v>
      </c>
      <c r="I147" s="57">
        <f t="shared" si="58"/>
        <v>0</v>
      </c>
      <c r="J147" s="57">
        <f t="shared" si="58"/>
        <v>0</v>
      </c>
      <c r="K147" s="57">
        <f t="shared" si="58"/>
        <v>0</v>
      </c>
      <c r="L147" s="57">
        <f t="shared" si="58"/>
        <v>19338400</v>
      </c>
      <c r="M147" s="57">
        <f t="shared" si="58"/>
        <v>19338400</v>
      </c>
    </row>
    <row r="148" spans="1:13" s="54" customFormat="1" ht="12.75">
      <c r="A148" s="78">
        <v>31</v>
      </c>
      <c r="B148" s="53" t="s">
        <v>21</v>
      </c>
      <c r="C148" s="57">
        <f>SUM(C149+C151+C153)</f>
        <v>18674400</v>
      </c>
      <c r="D148" s="57">
        <f aca="true" t="shared" si="59" ref="D148:M148">SUM(D149+D151+D153)</f>
        <v>0</v>
      </c>
      <c r="E148" s="57">
        <f t="shared" si="59"/>
        <v>18630000</v>
      </c>
      <c r="F148" s="57">
        <f t="shared" si="59"/>
        <v>44400</v>
      </c>
      <c r="G148" s="57">
        <f t="shared" si="59"/>
        <v>0</v>
      </c>
      <c r="H148" s="57">
        <f t="shared" si="59"/>
        <v>0</v>
      </c>
      <c r="I148" s="57">
        <f t="shared" si="59"/>
        <v>0</v>
      </c>
      <c r="J148" s="57">
        <f t="shared" si="59"/>
        <v>0</v>
      </c>
      <c r="K148" s="57">
        <f>SUM(K149+K151+K153)</f>
        <v>0</v>
      </c>
      <c r="L148" s="57">
        <f>SUM(L149+L151+L153)</f>
        <v>18674400</v>
      </c>
      <c r="M148" s="57">
        <f t="shared" si="59"/>
        <v>18674400</v>
      </c>
    </row>
    <row r="149" spans="1:13" s="54" customFormat="1" ht="12.75">
      <c r="A149" s="78">
        <v>311</v>
      </c>
      <c r="B149" s="53" t="s">
        <v>22</v>
      </c>
      <c r="C149" s="57">
        <f>SUM(C150)</f>
        <v>15408000</v>
      </c>
      <c r="D149" s="57">
        <f aca="true" t="shared" si="60" ref="D149:K149">SUM(D150)</f>
        <v>0</v>
      </c>
      <c r="E149" s="57">
        <f t="shared" si="60"/>
        <v>15400000</v>
      </c>
      <c r="F149" s="57">
        <f t="shared" si="60"/>
        <v>8000</v>
      </c>
      <c r="G149" s="57">
        <f t="shared" si="60"/>
        <v>0</v>
      </c>
      <c r="H149" s="57">
        <f t="shared" si="60"/>
        <v>0</v>
      </c>
      <c r="I149" s="57">
        <f t="shared" si="60"/>
        <v>0</v>
      </c>
      <c r="J149" s="57">
        <f t="shared" si="60"/>
        <v>0</v>
      </c>
      <c r="K149" s="57">
        <f t="shared" si="60"/>
        <v>0</v>
      </c>
      <c r="L149" s="57">
        <v>15408000</v>
      </c>
      <c r="M149" s="57">
        <v>15408000</v>
      </c>
    </row>
    <row r="150" spans="1:13" ht="12.75">
      <c r="A150" s="77">
        <v>3111</v>
      </c>
      <c r="B150" s="46" t="s">
        <v>130</v>
      </c>
      <c r="C150" s="58">
        <v>15408000</v>
      </c>
      <c r="D150" s="58"/>
      <c r="E150" s="58">
        <v>15400000</v>
      </c>
      <c r="F150" s="58">
        <v>8000</v>
      </c>
      <c r="G150" s="58"/>
      <c r="H150" s="58"/>
      <c r="I150" s="58"/>
      <c r="J150" s="58"/>
      <c r="K150" s="58"/>
      <c r="L150" s="58"/>
      <c r="M150" s="58"/>
    </row>
    <row r="151" spans="1:13" s="54" customFormat="1" ht="12.75">
      <c r="A151" s="78">
        <v>312</v>
      </c>
      <c r="B151" s="53" t="s">
        <v>23</v>
      </c>
      <c r="C151" s="57">
        <f>SUM(C152)</f>
        <v>665000</v>
      </c>
      <c r="D151" s="57">
        <f aca="true" t="shared" si="61" ref="D151:K151">SUM(D152)</f>
        <v>0</v>
      </c>
      <c r="E151" s="57">
        <f t="shared" si="61"/>
        <v>630000</v>
      </c>
      <c r="F151" s="57">
        <f t="shared" si="61"/>
        <v>35000</v>
      </c>
      <c r="G151" s="57">
        <f t="shared" si="61"/>
        <v>0</v>
      </c>
      <c r="H151" s="57">
        <f t="shared" si="61"/>
        <v>0</v>
      </c>
      <c r="I151" s="57">
        <f t="shared" si="61"/>
        <v>0</v>
      </c>
      <c r="J151" s="57">
        <f t="shared" si="61"/>
        <v>0</v>
      </c>
      <c r="K151" s="57">
        <f t="shared" si="61"/>
        <v>0</v>
      </c>
      <c r="L151" s="57">
        <v>665000</v>
      </c>
      <c r="M151" s="57">
        <v>665000</v>
      </c>
    </row>
    <row r="152" spans="1:13" ht="12.75">
      <c r="A152" s="77">
        <v>3121</v>
      </c>
      <c r="B152" s="46" t="s">
        <v>23</v>
      </c>
      <c r="C152" s="58">
        <v>665000</v>
      </c>
      <c r="D152" s="58"/>
      <c r="E152" s="58">
        <v>630000</v>
      </c>
      <c r="F152" s="58">
        <v>35000</v>
      </c>
      <c r="G152" s="58"/>
      <c r="H152" s="58"/>
      <c r="I152" s="58"/>
      <c r="J152" s="58"/>
      <c r="K152" s="58"/>
      <c r="L152" s="58"/>
      <c r="M152" s="58"/>
    </row>
    <row r="153" spans="1:13" s="54" customFormat="1" ht="12.75">
      <c r="A153" s="78">
        <v>313</v>
      </c>
      <c r="B153" s="53" t="s">
        <v>24</v>
      </c>
      <c r="C153" s="57">
        <f>SUM(C154)</f>
        <v>2601400</v>
      </c>
      <c r="D153" s="57">
        <f aca="true" t="shared" si="62" ref="D153:K153">SUM(D154)</f>
        <v>0</v>
      </c>
      <c r="E153" s="57">
        <f t="shared" si="62"/>
        <v>2600000</v>
      </c>
      <c r="F153" s="57">
        <f t="shared" si="62"/>
        <v>1400</v>
      </c>
      <c r="G153" s="57">
        <f t="shared" si="62"/>
        <v>0</v>
      </c>
      <c r="H153" s="57">
        <f t="shared" si="62"/>
        <v>0</v>
      </c>
      <c r="I153" s="57">
        <f t="shared" si="62"/>
        <v>0</v>
      </c>
      <c r="J153" s="57">
        <f t="shared" si="62"/>
        <v>0</v>
      </c>
      <c r="K153" s="57">
        <f t="shared" si="62"/>
        <v>0</v>
      </c>
      <c r="L153" s="57">
        <v>2601400</v>
      </c>
      <c r="M153" s="57">
        <v>2601400</v>
      </c>
    </row>
    <row r="154" spans="1:13" ht="25.5">
      <c r="A154" s="77">
        <v>3132</v>
      </c>
      <c r="B154" s="46" t="s">
        <v>126</v>
      </c>
      <c r="C154" s="58">
        <v>2601400</v>
      </c>
      <c r="D154" s="58"/>
      <c r="E154" s="58">
        <v>2600000</v>
      </c>
      <c r="F154" s="58">
        <v>1400</v>
      </c>
      <c r="G154" s="58"/>
      <c r="H154" s="58"/>
      <c r="I154" s="58"/>
      <c r="J154" s="58"/>
      <c r="K154" s="58"/>
      <c r="L154" s="58"/>
      <c r="M154" s="58"/>
    </row>
    <row r="155" spans="1:13" s="54" customFormat="1" ht="12.75">
      <c r="A155" s="78">
        <v>32</v>
      </c>
      <c r="B155" s="53" t="s">
        <v>25</v>
      </c>
      <c r="C155" s="57">
        <f>SUM(C156+C158)</f>
        <v>601000</v>
      </c>
      <c r="D155" s="57">
        <f aca="true" t="shared" si="63" ref="D155:M155">SUM(D156+D158)</f>
        <v>0</v>
      </c>
      <c r="E155" s="57">
        <f t="shared" si="63"/>
        <v>601000</v>
      </c>
      <c r="F155" s="57">
        <f t="shared" si="63"/>
        <v>0</v>
      </c>
      <c r="G155" s="57">
        <f t="shared" si="63"/>
        <v>0</v>
      </c>
      <c r="H155" s="57">
        <f t="shared" si="63"/>
        <v>0</v>
      </c>
      <c r="I155" s="57">
        <f t="shared" si="63"/>
        <v>0</v>
      </c>
      <c r="J155" s="57">
        <f t="shared" si="63"/>
        <v>0</v>
      </c>
      <c r="K155" s="57">
        <f>SUM(K156+K158)</f>
        <v>0</v>
      </c>
      <c r="L155" s="57">
        <f>SUM(L156+L158)</f>
        <v>601000</v>
      </c>
      <c r="M155" s="57">
        <f t="shared" si="63"/>
        <v>601000</v>
      </c>
    </row>
    <row r="156" spans="1:13" s="54" customFormat="1" ht="12.75">
      <c r="A156" s="78">
        <v>321</v>
      </c>
      <c r="B156" s="53" t="s">
        <v>26</v>
      </c>
      <c r="C156" s="57">
        <f>SUM(C157)</f>
        <v>450000</v>
      </c>
      <c r="D156" s="57">
        <f aca="true" t="shared" si="64" ref="D156:K156">SUM(D157)</f>
        <v>0</v>
      </c>
      <c r="E156" s="57">
        <f t="shared" si="64"/>
        <v>450000</v>
      </c>
      <c r="F156" s="57">
        <f t="shared" si="64"/>
        <v>0</v>
      </c>
      <c r="G156" s="57">
        <f t="shared" si="64"/>
        <v>0</v>
      </c>
      <c r="H156" s="57">
        <f t="shared" si="64"/>
        <v>0</v>
      </c>
      <c r="I156" s="57">
        <f t="shared" si="64"/>
        <v>0</v>
      </c>
      <c r="J156" s="57">
        <f t="shared" si="64"/>
        <v>0</v>
      </c>
      <c r="K156" s="57">
        <f t="shared" si="64"/>
        <v>0</v>
      </c>
      <c r="L156" s="57">
        <v>450000</v>
      </c>
      <c r="M156" s="57">
        <v>450000</v>
      </c>
    </row>
    <row r="157" spans="1:13" ht="25.5">
      <c r="A157" s="77">
        <v>3212</v>
      </c>
      <c r="B157" s="46" t="s">
        <v>127</v>
      </c>
      <c r="C157" s="58">
        <v>450000</v>
      </c>
      <c r="D157" s="58"/>
      <c r="E157" s="58">
        <v>450000</v>
      </c>
      <c r="F157" s="58"/>
      <c r="G157" s="58"/>
      <c r="H157" s="58"/>
      <c r="I157" s="58"/>
      <c r="J157" s="58"/>
      <c r="K157" s="58"/>
      <c r="L157" s="58"/>
      <c r="M157" s="58"/>
    </row>
    <row r="158" spans="1:13" s="54" customFormat="1" ht="25.5">
      <c r="A158" s="25">
        <v>329</v>
      </c>
      <c r="B158" s="52" t="s">
        <v>115</v>
      </c>
      <c r="C158" s="56">
        <f>SUM(C159+C160)</f>
        <v>151000</v>
      </c>
      <c r="D158" s="56">
        <f>SUM(D159+D160)</f>
        <v>0</v>
      </c>
      <c r="E158" s="56">
        <f>SUM(E159+E160)</f>
        <v>151000</v>
      </c>
      <c r="F158" s="56">
        <f aca="true" t="shared" si="65" ref="F158:K158">SUM(F159+F160)</f>
        <v>0</v>
      </c>
      <c r="G158" s="56">
        <f t="shared" si="65"/>
        <v>0</v>
      </c>
      <c r="H158" s="56">
        <f t="shared" si="65"/>
        <v>0</v>
      </c>
      <c r="I158" s="56">
        <f t="shared" si="65"/>
        <v>0</v>
      </c>
      <c r="J158" s="56">
        <f t="shared" si="65"/>
        <v>0</v>
      </c>
      <c r="K158" s="56">
        <f t="shared" si="65"/>
        <v>0</v>
      </c>
      <c r="L158" s="56">
        <v>151000</v>
      </c>
      <c r="M158" s="56">
        <v>151000</v>
      </c>
    </row>
    <row r="159" spans="1:13" ht="12.75">
      <c r="A159" s="77">
        <v>3295</v>
      </c>
      <c r="B159" s="46" t="s">
        <v>119</v>
      </c>
      <c r="C159" s="58">
        <v>33000</v>
      </c>
      <c r="D159" s="58"/>
      <c r="E159" s="58">
        <v>33000</v>
      </c>
      <c r="F159" s="58"/>
      <c r="G159" s="58"/>
      <c r="H159" s="58"/>
      <c r="I159" s="58"/>
      <c r="J159" s="58"/>
      <c r="K159" s="58"/>
      <c r="L159" s="58"/>
      <c r="M159" s="58"/>
    </row>
    <row r="160" spans="1:13" ht="12.75">
      <c r="A160" s="77">
        <v>3296</v>
      </c>
      <c r="B160" s="46" t="s">
        <v>173</v>
      </c>
      <c r="C160" s="58">
        <v>118000</v>
      </c>
      <c r="D160" s="58"/>
      <c r="E160" s="58">
        <v>118000</v>
      </c>
      <c r="F160" s="58"/>
      <c r="G160" s="58"/>
      <c r="H160" s="58"/>
      <c r="I160" s="58"/>
      <c r="J160" s="58"/>
      <c r="K160" s="58"/>
      <c r="L160" s="58"/>
      <c r="M160" s="58"/>
    </row>
    <row r="161" spans="1:13" s="54" customFormat="1" ht="12.75">
      <c r="A161" s="78">
        <v>34</v>
      </c>
      <c r="B161" s="53" t="s">
        <v>174</v>
      </c>
      <c r="C161" s="57">
        <f aca="true" t="shared" si="66" ref="C161:E162">SUM(C162)</f>
        <v>63000</v>
      </c>
      <c r="D161" s="57">
        <f t="shared" si="66"/>
        <v>0</v>
      </c>
      <c r="E161" s="57">
        <f t="shared" si="66"/>
        <v>63000</v>
      </c>
      <c r="F161" s="57">
        <f aca="true" t="shared" si="67" ref="F161:M162">SUM(F162)</f>
        <v>0</v>
      </c>
      <c r="G161" s="57">
        <f t="shared" si="67"/>
        <v>0</v>
      </c>
      <c r="H161" s="57">
        <f t="shared" si="67"/>
        <v>0</v>
      </c>
      <c r="I161" s="57">
        <f t="shared" si="67"/>
        <v>0</v>
      </c>
      <c r="J161" s="57">
        <f t="shared" si="67"/>
        <v>0</v>
      </c>
      <c r="K161" s="57">
        <f t="shared" si="67"/>
        <v>0</v>
      </c>
      <c r="L161" s="57">
        <v>63000</v>
      </c>
      <c r="M161" s="57">
        <v>63000</v>
      </c>
    </row>
    <row r="162" spans="1:13" s="54" customFormat="1" ht="12.75">
      <c r="A162" s="78">
        <v>343</v>
      </c>
      <c r="B162" s="53" t="s">
        <v>30</v>
      </c>
      <c r="C162" s="57">
        <f t="shared" si="66"/>
        <v>63000</v>
      </c>
      <c r="D162" s="57">
        <f t="shared" si="66"/>
        <v>0</v>
      </c>
      <c r="E162" s="57">
        <f t="shared" si="66"/>
        <v>63000</v>
      </c>
      <c r="F162" s="57">
        <f t="shared" si="67"/>
        <v>0</v>
      </c>
      <c r="G162" s="57">
        <f t="shared" si="67"/>
        <v>0</v>
      </c>
      <c r="H162" s="57">
        <f t="shared" si="67"/>
        <v>0</v>
      </c>
      <c r="I162" s="57">
        <f t="shared" si="67"/>
        <v>0</v>
      </c>
      <c r="J162" s="57">
        <f t="shared" si="67"/>
        <v>0</v>
      </c>
      <c r="K162" s="57">
        <f t="shared" si="67"/>
        <v>0</v>
      </c>
      <c r="L162" s="57">
        <f t="shared" si="67"/>
        <v>0</v>
      </c>
      <c r="M162" s="57">
        <f t="shared" si="67"/>
        <v>0</v>
      </c>
    </row>
    <row r="163" spans="1:13" ht="12.75">
      <c r="A163" s="77">
        <v>3433</v>
      </c>
      <c r="B163" s="46" t="s">
        <v>175</v>
      </c>
      <c r="C163" s="58">
        <v>63000</v>
      </c>
      <c r="D163" s="58"/>
      <c r="E163" s="58">
        <v>63000</v>
      </c>
      <c r="F163" s="58"/>
      <c r="G163" s="58"/>
      <c r="H163" s="58"/>
      <c r="I163" s="58"/>
      <c r="J163" s="58"/>
      <c r="K163" s="58"/>
      <c r="L163" s="58"/>
      <c r="M163" s="58"/>
    </row>
    <row r="164" spans="1:13" ht="51">
      <c r="A164" s="76" t="s">
        <v>70</v>
      </c>
      <c r="B164" s="61" t="s">
        <v>56</v>
      </c>
      <c r="C164" s="62">
        <f aca="true" t="shared" si="68" ref="C164:M165">SUM(C165)</f>
        <v>6000</v>
      </c>
      <c r="D164" s="62">
        <f t="shared" si="68"/>
        <v>0</v>
      </c>
      <c r="E164" s="62">
        <f t="shared" si="68"/>
        <v>6000</v>
      </c>
      <c r="F164" s="62">
        <f t="shared" si="68"/>
        <v>0</v>
      </c>
      <c r="G164" s="62">
        <f t="shared" si="68"/>
        <v>0</v>
      </c>
      <c r="H164" s="62">
        <f t="shared" si="68"/>
        <v>0</v>
      </c>
      <c r="I164" s="62">
        <f t="shared" si="68"/>
        <v>0</v>
      </c>
      <c r="J164" s="62">
        <f t="shared" si="68"/>
        <v>0</v>
      </c>
      <c r="K164" s="62">
        <f t="shared" si="68"/>
        <v>0</v>
      </c>
      <c r="L164" s="62">
        <f t="shared" si="68"/>
        <v>6000</v>
      </c>
      <c r="M164" s="62">
        <f t="shared" si="68"/>
        <v>6000</v>
      </c>
    </row>
    <row r="165" spans="1:13" s="54" customFormat="1" ht="12.75">
      <c r="A165" s="25">
        <v>3</v>
      </c>
      <c r="B165" s="52" t="s">
        <v>40</v>
      </c>
      <c r="C165" s="56">
        <f t="shared" si="68"/>
        <v>6000</v>
      </c>
      <c r="D165" s="56">
        <f t="shared" si="68"/>
        <v>0</v>
      </c>
      <c r="E165" s="56">
        <f t="shared" si="68"/>
        <v>6000</v>
      </c>
      <c r="F165" s="56">
        <f t="shared" si="68"/>
        <v>0</v>
      </c>
      <c r="G165" s="56">
        <f t="shared" si="68"/>
        <v>0</v>
      </c>
      <c r="H165" s="56">
        <f t="shared" si="68"/>
        <v>0</v>
      </c>
      <c r="I165" s="56">
        <f t="shared" si="68"/>
        <v>0</v>
      </c>
      <c r="J165" s="56">
        <f t="shared" si="68"/>
        <v>0</v>
      </c>
      <c r="K165" s="56">
        <f t="shared" si="68"/>
        <v>0</v>
      </c>
      <c r="L165" s="56">
        <f t="shared" si="68"/>
        <v>6000</v>
      </c>
      <c r="M165" s="56">
        <f t="shared" si="68"/>
        <v>6000</v>
      </c>
    </row>
    <row r="166" spans="1:13" s="54" customFormat="1" ht="12.75">
      <c r="A166" s="25">
        <v>32</v>
      </c>
      <c r="B166" s="52" t="s">
        <v>25</v>
      </c>
      <c r="C166" s="56">
        <f>SUM(C167+C169+C171)</f>
        <v>6000</v>
      </c>
      <c r="D166" s="56">
        <f aca="true" t="shared" si="69" ref="D166:M166">SUM(D167+D169+D171)</f>
        <v>0</v>
      </c>
      <c r="E166" s="56">
        <f t="shared" si="69"/>
        <v>6000</v>
      </c>
      <c r="F166" s="56">
        <f t="shared" si="69"/>
        <v>0</v>
      </c>
      <c r="G166" s="56">
        <f t="shared" si="69"/>
        <v>0</v>
      </c>
      <c r="H166" s="56">
        <f t="shared" si="69"/>
        <v>0</v>
      </c>
      <c r="I166" s="56">
        <f t="shared" si="69"/>
        <v>0</v>
      </c>
      <c r="J166" s="56">
        <f t="shared" si="69"/>
        <v>0</v>
      </c>
      <c r="K166" s="56">
        <f t="shared" si="69"/>
        <v>0</v>
      </c>
      <c r="L166" s="56">
        <f t="shared" si="69"/>
        <v>6000</v>
      </c>
      <c r="M166" s="56">
        <f t="shared" si="69"/>
        <v>6000</v>
      </c>
    </row>
    <row r="167" spans="1:13" s="54" customFormat="1" ht="12.75">
      <c r="A167" s="25">
        <v>321</v>
      </c>
      <c r="B167" s="52" t="s">
        <v>26</v>
      </c>
      <c r="C167" s="56">
        <f>SUM(C168)</f>
        <v>1500</v>
      </c>
      <c r="D167" s="56">
        <f aca="true" t="shared" si="70" ref="D167:K167">SUM(D168)</f>
        <v>0</v>
      </c>
      <c r="E167" s="56">
        <f t="shared" si="70"/>
        <v>1500</v>
      </c>
      <c r="F167" s="56">
        <f t="shared" si="70"/>
        <v>0</v>
      </c>
      <c r="G167" s="56">
        <f t="shared" si="70"/>
        <v>0</v>
      </c>
      <c r="H167" s="56">
        <f t="shared" si="70"/>
        <v>0</v>
      </c>
      <c r="I167" s="56">
        <f t="shared" si="70"/>
        <v>0</v>
      </c>
      <c r="J167" s="56">
        <f t="shared" si="70"/>
        <v>0</v>
      </c>
      <c r="K167" s="56">
        <f t="shared" si="70"/>
        <v>0</v>
      </c>
      <c r="L167" s="56">
        <v>1500</v>
      </c>
      <c r="M167" s="56">
        <v>1500</v>
      </c>
    </row>
    <row r="168" spans="1:13" s="55" customFormat="1" ht="12.75">
      <c r="A168" s="82">
        <v>3211</v>
      </c>
      <c r="B168" s="66" t="s">
        <v>102</v>
      </c>
      <c r="C168" s="67">
        <v>1500</v>
      </c>
      <c r="D168" s="67"/>
      <c r="E168" s="67">
        <v>1500</v>
      </c>
      <c r="F168" s="67"/>
      <c r="G168" s="67"/>
      <c r="H168" s="67"/>
      <c r="I168" s="67"/>
      <c r="J168" s="67"/>
      <c r="K168" s="67"/>
      <c r="L168" s="67"/>
      <c r="M168" s="67"/>
    </row>
    <row r="169" spans="1:13" s="54" customFormat="1" ht="12.75">
      <c r="A169" s="25">
        <v>323</v>
      </c>
      <c r="B169" s="52" t="s">
        <v>28</v>
      </c>
      <c r="C169" s="56">
        <f>SUM(C170)</f>
        <v>1500</v>
      </c>
      <c r="D169" s="56">
        <f aca="true" t="shared" si="71" ref="D169:K169">SUM(D170)</f>
        <v>0</v>
      </c>
      <c r="E169" s="56">
        <f t="shared" si="71"/>
        <v>1500</v>
      </c>
      <c r="F169" s="56">
        <f t="shared" si="71"/>
        <v>0</v>
      </c>
      <c r="G169" s="56">
        <f t="shared" si="71"/>
        <v>0</v>
      </c>
      <c r="H169" s="56">
        <f t="shared" si="71"/>
        <v>0</v>
      </c>
      <c r="I169" s="56">
        <f t="shared" si="71"/>
        <v>0</v>
      </c>
      <c r="J169" s="56">
        <f t="shared" si="71"/>
        <v>0</v>
      </c>
      <c r="K169" s="56">
        <f t="shared" si="71"/>
        <v>0</v>
      </c>
      <c r="L169" s="56">
        <v>1500</v>
      </c>
      <c r="M169" s="56">
        <v>1500</v>
      </c>
    </row>
    <row r="170" spans="1:13" s="55" customFormat="1" ht="12.75">
      <c r="A170" s="82">
        <v>3237</v>
      </c>
      <c r="B170" s="66" t="s">
        <v>112</v>
      </c>
      <c r="C170" s="67">
        <v>1500</v>
      </c>
      <c r="D170" s="67"/>
      <c r="E170" s="67">
        <v>1500</v>
      </c>
      <c r="F170" s="67"/>
      <c r="G170" s="67"/>
      <c r="H170" s="67"/>
      <c r="I170" s="67"/>
      <c r="J170" s="67"/>
      <c r="K170" s="67"/>
      <c r="L170" s="67"/>
      <c r="M170" s="67"/>
    </row>
    <row r="171" spans="1:13" s="54" customFormat="1" ht="25.5">
      <c r="A171" s="25">
        <v>329</v>
      </c>
      <c r="B171" s="52" t="s">
        <v>115</v>
      </c>
      <c r="C171" s="56">
        <f aca="true" t="shared" si="72" ref="C171:K171">SUM(C172)</f>
        <v>3000</v>
      </c>
      <c r="D171" s="56">
        <f t="shared" si="72"/>
        <v>0</v>
      </c>
      <c r="E171" s="56">
        <f t="shared" si="72"/>
        <v>3000</v>
      </c>
      <c r="F171" s="56">
        <f t="shared" si="72"/>
        <v>0</v>
      </c>
      <c r="G171" s="56">
        <f t="shared" si="72"/>
        <v>0</v>
      </c>
      <c r="H171" s="56">
        <f t="shared" si="72"/>
        <v>0</v>
      </c>
      <c r="I171" s="56">
        <f t="shared" si="72"/>
        <v>0</v>
      </c>
      <c r="J171" s="56">
        <f t="shared" si="72"/>
        <v>0</v>
      </c>
      <c r="K171" s="56">
        <f t="shared" si="72"/>
        <v>0</v>
      </c>
      <c r="L171" s="56">
        <v>3000</v>
      </c>
      <c r="M171" s="56">
        <v>3000</v>
      </c>
    </row>
    <row r="172" spans="1:13" ht="12.75">
      <c r="A172" s="77">
        <v>3299</v>
      </c>
      <c r="B172" s="46" t="s">
        <v>115</v>
      </c>
      <c r="C172" s="58">
        <v>3000</v>
      </c>
      <c r="D172" s="58"/>
      <c r="E172" s="58">
        <v>3000</v>
      </c>
      <c r="F172" s="58"/>
      <c r="G172" s="58"/>
      <c r="H172" s="58"/>
      <c r="I172" s="58"/>
      <c r="J172" s="58"/>
      <c r="K172" s="58"/>
      <c r="L172" s="58"/>
      <c r="M172" s="58"/>
    </row>
    <row r="173" spans="1:13" ht="51">
      <c r="A173" s="76" t="s">
        <v>81</v>
      </c>
      <c r="B173" s="61" t="s">
        <v>58</v>
      </c>
      <c r="C173" s="62">
        <f>SUM(C174)</f>
        <v>6500</v>
      </c>
      <c r="D173" s="62">
        <f aca="true" t="shared" si="73" ref="D173:M174">SUM(D174)</f>
        <v>0</v>
      </c>
      <c r="E173" s="62">
        <f t="shared" si="73"/>
        <v>6500</v>
      </c>
      <c r="F173" s="62">
        <f t="shared" si="73"/>
        <v>0</v>
      </c>
      <c r="G173" s="62">
        <f t="shared" si="73"/>
        <v>0</v>
      </c>
      <c r="H173" s="62">
        <f t="shared" si="73"/>
        <v>0</v>
      </c>
      <c r="I173" s="62">
        <f t="shared" si="73"/>
        <v>0</v>
      </c>
      <c r="J173" s="62">
        <f t="shared" si="73"/>
        <v>0</v>
      </c>
      <c r="K173" s="62">
        <f t="shared" si="73"/>
        <v>0</v>
      </c>
      <c r="L173" s="62">
        <f t="shared" si="73"/>
        <v>6500</v>
      </c>
      <c r="M173" s="62">
        <f t="shared" si="73"/>
        <v>6500</v>
      </c>
    </row>
    <row r="174" spans="1:13" s="54" customFormat="1" ht="12.75">
      <c r="A174" s="25">
        <v>3</v>
      </c>
      <c r="B174" s="52" t="s">
        <v>40</v>
      </c>
      <c r="C174" s="56">
        <f>SUM(C175)</f>
        <v>6500</v>
      </c>
      <c r="D174" s="56">
        <f t="shared" si="73"/>
        <v>0</v>
      </c>
      <c r="E174" s="56">
        <f t="shared" si="73"/>
        <v>6500</v>
      </c>
      <c r="F174" s="56">
        <f t="shared" si="73"/>
        <v>0</v>
      </c>
      <c r="G174" s="56">
        <f t="shared" si="73"/>
        <v>0</v>
      </c>
      <c r="H174" s="56">
        <f t="shared" si="73"/>
        <v>0</v>
      </c>
      <c r="I174" s="56">
        <f t="shared" si="73"/>
        <v>0</v>
      </c>
      <c r="J174" s="56">
        <f t="shared" si="73"/>
        <v>0</v>
      </c>
      <c r="K174" s="56">
        <f t="shared" si="73"/>
        <v>0</v>
      </c>
      <c r="L174" s="56">
        <f t="shared" si="73"/>
        <v>6500</v>
      </c>
      <c r="M174" s="56">
        <f t="shared" si="73"/>
        <v>6500</v>
      </c>
    </row>
    <row r="175" spans="1:13" s="54" customFormat="1" ht="12.75">
      <c r="A175" s="25">
        <v>32</v>
      </c>
      <c r="B175" s="52" t="s">
        <v>25</v>
      </c>
      <c r="C175" s="56">
        <f>SUM(C176+C178)</f>
        <v>6500</v>
      </c>
      <c r="D175" s="56">
        <f aca="true" t="shared" si="74" ref="D175:M175">SUM(D176+D178)</f>
        <v>0</v>
      </c>
      <c r="E175" s="56">
        <f t="shared" si="74"/>
        <v>6500</v>
      </c>
      <c r="F175" s="56">
        <f t="shared" si="74"/>
        <v>0</v>
      </c>
      <c r="G175" s="56">
        <f t="shared" si="74"/>
        <v>0</v>
      </c>
      <c r="H175" s="56">
        <f t="shared" si="74"/>
        <v>0</v>
      </c>
      <c r="I175" s="56">
        <f t="shared" si="74"/>
        <v>0</v>
      </c>
      <c r="J175" s="56">
        <f t="shared" si="74"/>
        <v>0</v>
      </c>
      <c r="K175" s="56">
        <f>SUM(K176+K178)</f>
        <v>0</v>
      </c>
      <c r="L175" s="56">
        <f>SUM(L176+L178)</f>
        <v>6500</v>
      </c>
      <c r="M175" s="56">
        <f t="shared" si="74"/>
        <v>6500</v>
      </c>
    </row>
    <row r="176" spans="1:13" s="54" customFormat="1" ht="12.75">
      <c r="A176" s="25">
        <v>321</v>
      </c>
      <c r="B176" s="52" t="s">
        <v>26</v>
      </c>
      <c r="C176" s="56">
        <f>SUM(C177)</f>
        <v>1500</v>
      </c>
      <c r="D176" s="56">
        <f aca="true" t="shared" si="75" ref="D176:K176">SUM(D177)</f>
        <v>0</v>
      </c>
      <c r="E176" s="56">
        <f t="shared" si="75"/>
        <v>1500</v>
      </c>
      <c r="F176" s="56">
        <f t="shared" si="75"/>
        <v>0</v>
      </c>
      <c r="G176" s="56">
        <f t="shared" si="75"/>
        <v>0</v>
      </c>
      <c r="H176" s="56">
        <f t="shared" si="75"/>
        <v>0</v>
      </c>
      <c r="I176" s="56">
        <f t="shared" si="75"/>
        <v>0</v>
      </c>
      <c r="J176" s="56">
        <f t="shared" si="75"/>
        <v>0</v>
      </c>
      <c r="K176" s="56">
        <f t="shared" si="75"/>
        <v>0</v>
      </c>
      <c r="L176" s="56">
        <v>1500</v>
      </c>
      <c r="M176" s="56">
        <v>1500</v>
      </c>
    </row>
    <row r="177" spans="1:13" ht="12.75">
      <c r="A177" s="77">
        <v>3211</v>
      </c>
      <c r="B177" s="46" t="s">
        <v>102</v>
      </c>
      <c r="C177" s="58">
        <v>1500</v>
      </c>
      <c r="D177" s="58"/>
      <c r="E177" s="58">
        <v>1500</v>
      </c>
      <c r="F177" s="58"/>
      <c r="G177" s="58"/>
      <c r="H177" s="58"/>
      <c r="I177" s="58"/>
      <c r="J177" s="58"/>
      <c r="K177" s="58"/>
      <c r="L177" s="58"/>
      <c r="M177" s="58"/>
    </row>
    <row r="178" spans="1:13" s="54" customFormat="1" ht="12.75">
      <c r="A178" s="25">
        <v>323</v>
      </c>
      <c r="B178" s="52" t="s">
        <v>28</v>
      </c>
      <c r="C178" s="56">
        <f>SUM(C179)</f>
        <v>5000</v>
      </c>
      <c r="D178" s="56">
        <f aca="true" t="shared" si="76" ref="D178:K178">SUM(D179)</f>
        <v>0</v>
      </c>
      <c r="E178" s="56">
        <f t="shared" si="76"/>
        <v>5000</v>
      </c>
      <c r="F178" s="56">
        <f t="shared" si="76"/>
        <v>0</v>
      </c>
      <c r="G178" s="56">
        <f t="shared" si="76"/>
        <v>0</v>
      </c>
      <c r="H178" s="56">
        <f t="shared" si="76"/>
        <v>0</v>
      </c>
      <c r="I178" s="56">
        <f t="shared" si="76"/>
        <v>0</v>
      </c>
      <c r="J178" s="56">
        <f t="shared" si="76"/>
        <v>0</v>
      </c>
      <c r="K178" s="56">
        <f t="shared" si="76"/>
        <v>0</v>
      </c>
      <c r="L178" s="56">
        <v>5000</v>
      </c>
      <c r="M178" s="56">
        <v>5000</v>
      </c>
    </row>
    <row r="179" spans="1:13" ht="12.75">
      <c r="A179" s="77">
        <v>3231</v>
      </c>
      <c r="B179" s="46" t="s">
        <v>109</v>
      </c>
      <c r="C179" s="58">
        <v>5000</v>
      </c>
      <c r="D179" s="58"/>
      <c r="E179" s="58">
        <v>5000</v>
      </c>
      <c r="F179" s="58"/>
      <c r="G179" s="58"/>
      <c r="H179" s="58"/>
      <c r="I179" s="58"/>
      <c r="J179" s="58"/>
      <c r="K179" s="58"/>
      <c r="L179" s="58"/>
      <c r="M179" s="58"/>
    </row>
    <row r="180" spans="1:13" s="54" customFormat="1" ht="51">
      <c r="A180" s="79" t="s">
        <v>57</v>
      </c>
      <c r="B180" s="68" t="s">
        <v>82</v>
      </c>
      <c r="C180" s="69">
        <f>SUM(C181)</f>
        <v>861000</v>
      </c>
      <c r="D180" s="69">
        <f aca="true" t="shared" si="77" ref="D180:M180">SUM(D181)</f>
        <v>0</v>
      </c>
      <c r="E180" s="69">
        <f t="shared" si="77"/>
        <v>0</v>
      </c>
      <c r="F180" s="69">
        <f t="shared" si="77"/>
        <v>0</v>
      </c>
      <c r="G180" s="69">
        <f t="shared" si="77"/>
        <v>741000</v>
      </c>
      <c r="H180" s="69">
        <f t="shared" si="77"/>
        <v>120000</v>
      </c>
      <c r="I180" s="69">
        <f t="shared" si="77"/>
        <v>0</v>
      </c>
      <c r="J180" s="69">
        <f t="shared" si="77"/>
        <v>0</v>
      </c>
      <c r="K180" s="69">
        <f t="shared" si="77"/>
        <v>0</v>
      </c>
      <c r="L180" s="69">
        <f t="shared" si="77"/>
        <v>861000</v>
      </c>
      <c r="M180" s="69">
        <f t="shared" si="77"/>
        <v>861000</v>
      </c>
    </row>
    <row r="181" spans="1:13" s="54" customFormat="1" ht="12.75">
      <c r="A181" s="80">
        <v>3</v>
      </c>
      <c r="B181" s="53" t="s">
        <v>40</v>
      </c>
      <c r="C181" s="57">
        <f>SUM(C182)</f>
        <v>861000</v>
      </c>
      <c r="D181" s="57">
        <f aca="true" t="shared" si="78" ref="D181:M181">SUM(D182)</f>
        <v>0</v>
      </c>
      <c r="E181" s="57">
        <f t="shared" si="78"/>
        <v>0</v>
      </c>
      <c r="F181" s="57">
        <f t="shared" si="78"/>
        <v>0</v>
      </c>
      <c r="G181" s="57">
        <f t="shared" si="78"/>
        <v>741000</v>
      </c>
      <c r="H181" s="57">
        <f t="shared" si="78"/>
        <v>120000</v>
      </c>
      <c r="I181" s="57">
        <f t="shared" si="78"/>
        <v>0</v>
      </c>
      <c r="J181" s="57">
        <f t="shared" si="78"/>
        <v>0</v>
      </c>
      <c r="K181" s="57">
        <f t="shared" si="78"/>
        <v>0</v>
      </c>
      <c r="L181" s="57">
        <f t="shared" si="78"/>
        <v>861000</v>
      </c>
      <c r="M181" s="57">
        <f t="shared" si="78"/>
        <v>861000</v>
      </c>
    </row>
    <row r="182" spans="1:13" s="54" customFormat="1" ht="12.75">
      <c r="A182" s="80">
        <v>32</v>
      </c>
      <c r="B182" s="53" t="s">
        <v>25</v>
      </c>
      <c r="C182" s="57">
        <f>SUM(C183+C187)</f>
        <v>861000</v>
      </c>
      <c r="D182" s="57">
        <f>SUM(D183+D187)</f>
        <v>0</v>
      </c>
      <c r="E182" s="57">
        <f>SUM(E183+E187)</f>
        <v>0</v>
      </c>
      <c r="F182" s="57">
        <f>SUM(F183+F187)</f>
        <v>0</v>
      </c>
      <c r="G182" s="57">
        <f>SUM(G183+G187)</f>
        <v>741000</v>
      </c>
      <c r="H182" s="57">
        <f aca="true" t="shared" si="79" ref="H182:M182">SUM(H183+H187)</f>
        <v>120000</v>
      </c>
      <c r="I182" s="57">
        <f t="shared" si="79"/>
        <v>0</v>
      </c>
      <c r="J182" s="57">
        <f t="shared" si="79"/>
        <v>0</v>
      </c>
      <c r="K182" s="57">
        <f t="shared" si="79"/>
        <v>0</v>
      </c>
      <c r="L182" s="57">
        <f t="shared" si="79"/>
        <v>861000</v>
      </c>
      <c r="M182" s="57">
        <f t="shared" si="79"/>
        <v>861000</v>
      </c>
    </row>
    <row r="183" spans="1:13" s="54" customFormat="1" ht="12.75">
      <c r="A183" s="80">
        <v>322</v>
      </c>
      <c r="B183" s="53" t="s">
        <v>27</v>
      </c>
      <c r="C183" s="57">
        <f>SUM(C184:C186)</f>
        <v>846000</v>
      </c>
      <c r="D183" s="57">
        <f aca="true" t="shared" si="80" ref="D183:J183">SUM(D184:D186)</f>
        <v>0</v>
      </c>
      <c r="E183" s="57">
        <f t="shared" si="80"/>
        <v>0</v>
      </c>
      <c r="F183" s="57">
        <f t="shared" si="80"/>
        <v>0</v>
      </c>
      <c r="G183" s="57">
        <f t="shared" si="80"/>
        <v>726000</v>
      </c>
      <c r="H183" s="57">
        <f t="shared" si="80"/>
        <v>120000</v>
      </c>
      <c r="I183" s="57">
        <f t="shared" si="80"/>
        <v>0</v>
      </c>
      <c r="J183" s="57">
        <f t="shared" si="80"/>
        <v>0</v>
      </c>
      <c r="K183" s="57">
        <f>SUM(K184:K186)</f>
        <v>0</v>
      </c>
      <c r="L183" s="57">
        <v>846000</v>
      </c>
      <c r="M183" s="57">
        <v>846000</v>
      </c>
    </row>
    <row r="184" spans="1:13" s="55" customFormat="1" ht="25.5">
      <c r="A184" s="81">
        <v>3221</v>
      </c>
      <c r="B184" s="46" t="s">
        <v>105</v>
      </c>
      <c r="C184" s="58">
        <v>16000</v>
      </c>
      <c r="D184" s="58"/>
      <c r="E184" s="58"/>
      <c r="F184" s="58"/>
      <c r="G184" s="58">
        <v>16000</v>
      </c>
      <c r="H184" s="58"/>
      <c r="I184" s="58"/>
      <c r="J184" s="58"/>
      <c r="K184" s="58"/>
      <c r="L184" s="58"/>
      <c r="M184" s="58"/>
    </row>
    <row r="185" spans="1:13" s="55" customFormat="1" ht="12.75">
      <c r="A185" s="81">
        <v>3222</v>
      </c>
      <c r="B185" s="46" t="s">
        <v>134</v>
      </c>
      <c r="C185" s="58">
        <v>820000</v>
      </c>
      <c r="D185" s="58"/>
      <c r="E185" s="58"/>
      <c r="F185" s="58"/>
      <c r="G185" s="58">
        <v>700000</v>
      </c>
      <c r="H185" s="58">
        <v>120000</v>
      </c>
      <c r="I185" s="58"/>
      <c r="J185" s="58"/>
      <c r="K185" s="58"/>
      <c r="L185" s="58"/>
      <c r="M185" s="58"/>
    </row>
    <row r="186" spans="1:13" s="55" customFormat="1" ht="12.75">
      <c r="A186" s="81">
        <v>3225</v>
      </c>
      <c r="B186" s="46" t="s">
        <v>107</v>
      </c>
      <c r="C186" s="58">
        <v>10000</v>
      </c>
      <c r="D186" s="58"/>
      <c r="E186" s="58"/>
      <c r="F186" s="58"/>
      <c r="G186" s="58">
        <v>10000</v>
      </c>
      <c r="H186" s="58"/>
      <c r="I186" s="58"/>
      <c r="J186" s="58"/>
      <c r="K186" s="58"/>
      <c r="L186" s="58"/>
      <c r="M186" s="58"/>
    </row>
    <row r="187" spans="1:13" s="54" customFormat="1" ht="12.75">
      <c r="A187" s="80">
        <v>323</v>
      </c>
      <c r="B187" s="53" t="s">
        <v>28</v>
      </c>
      <c r="C187" s="57">
        <f>SUM(C188)</f>
        <v>15000</v>
      </c>
      <c r="D187" s="57">
        <f aca="true" t="shared" si="81" ref="D187:K187">SUM(D188)</f>
        <v>0</v>
      </c>
      <c r="E187" s="57">
        <f t="shared" si="81"/>
        <v>0</v>
      </c>
      <c r="F187" s="57">
        <f t="shared" si="81"/>
        <v>0</v>
      </c>
      <c r="G187" s="57">
        <f t="shared" si="81"/>
        <v>15000</v>
      </c>
      <c r="H187" s="57">
        <f t="shared" si="81"/>
        <v>0</v>
      </c>
      <c r="I187" s="57">
        <f t="shared" si="81"/>
        <v>0</v>
      </c>
      <c r="J187" s="57">
        <f t="shared" si="81"/>
        <v>0</v>
      </c>
      <c r="K187" s="57">
        <f t="shared" si="81"/>
        <v>0</v>
      </c>
      <c r="L187" s="57">
        <v>15000</v>
      </c>
      <c r="M187" s="57">
        <v>15000</v>
      </c>
    </row>
    <row r="188" spans="1:13" s="55" customFormat="1" ht="12.75">
      <c r="A188" s="81">
        <v>3236</v>
      </c>
      <c r="B188" s="46" t="s">
        <v>111</v>
      </c>
      <c r="C188" s="58">
        <v>15000</v>
      </c>
      <c r="D188" s="58"/>
      <c r="E188" s="58"/>
      <c r="F188" s="58"/>
      <c r="G188" s="58">
        <v>15000</v>
      </c>
      <c r="H188" s="58"/>
      <c r="I188" s="58"/>
      <c r="J188" s="58"/>
      <c r="K188" s="58"/>
      <c r="L188" s="58"/>
      <c r="M188" s="58"/>
    </row>
    <row r="189" spans="1:13" ht="51">
      <c r="A189" s="76" t="s">
        <v>59</v>
      </c>
      <c r="B189" s="61" t="s">
        <v>83</v>
      </c>
      <c r="C189" s="62">
        <f aca="true" t="shared" si="82" ref="C189:M189">SUM(C190+C201)</f>
        <v>77000</v>
      </c>
      <c r="D189" s="62">
        <f t="shared" si="82"/>
        <v>0</v>
      </c>
      <c r="E189" s="62">
        <f t="shared" si="82"/>
        <v>0</v>
      </c>
      <c r="F189" s="62">
        <f t="shared" si="82"/>
        <v>0</v>
      </c>
      <c r="G189" s="62">
        <f t="shared" si="82"/>
        <v>0</v>
      </c>
      <c r="H189" s="62">
        <f t="shared" si="82"/>
        <v>18000</v>
      </c>
      <c r="I189" s="62">
        <f t="shared" si="82"/>
        <v>59000</v>
      </c>
      <c r="J189" s="62">
        <f t="shared" si="82"/>
        <v>0</v>
      </c>
      <c r="K189" s="62">
        <f t="shared" si="82"/>
        <v>0</v>
      </c>
      <c r="L189" s="62">
        <f t="shared" si="82"/>
        <v>77000</v>
      </c>
      <c r="M189" s="62">
        <f t="shared" si="82"/>
        <v>77000</v>
      </c>
    </row>
    <row r="190" spans="1:13" s="54" customFormat="1" ht="12.75">
      <c r="A190" s="80">
        <v>3</v>
      </c>
      <c r="B190" s="53" t="s">
        <v>40</v>
      </c>
      <c r="C190" s="57">
        <f>SUM(C191)</f>
        <v>66000</v>
      </c>
      <c r="D190" s="57">
        <f aca="true" t="shared" si="83" ref="D190:M190">SUM(D191)</f>
        <v>0</v>
      </c>
      <c r="E190" s="57">
        <f t="shared" si="83"/>
        <v>0</v>
      </c>
      <c r="F190" s="57">
        <f t="shared" si="83"/>
        <v>0</v>
      </c>
      <c r="G190" s="57">
        <f t="shared" si="83"/>
        <v>0</v>
      </c>
      <c r="H190" s="57">
        <f t="shared" si="83"/>
        <v>10000</v>
      </c>
      <c r="I190" s="57">
        <f t="shared" si="83"/>
        <v>56000</v>
      </c>
      <c r="J190" s="57">
        <f t="shared" si="83"/>
        <v>0</v>
      </c>
      <c r="K190" s="57">
        <f t="shared" si="83"/>
        <v>0</v>
      </c>
      <c r="L190" s="57">
        <f t="shared" si="83"/>
        <v>66000</v>
      </c>
      <c r="M190" s="57">
        <f t="shared" si="83"/>
        <v>66000</v>
      </c>
    </row>
    <row r="191" spans="1:13" s="54" customFormat="1" ht="12.75">
      <c r="A191" s="80">
        <v>32</v>
      </c>
      <c r="B191" s="53" t="s">
        <v>25</v>
      </c>
      <c r="C191" s="57">
        <f>SUM(C192+C195+C199)</f>
        <v>66000</v>
      </c>
      <c r="D191" s="57">
        <f aca="true" t="shared" si="84" ref="D191:M191">SUM(D192+D195+D199)</f>
        <v>0</v>
      </c>
      <c r="E191" s="57">
        <f t="shared" si="84"/>
        <v>0</v>
      </c>
      <c r="F191" s="57">
        <f t="shared" si="84"/>
        <v>0</v>
      </c>
      <c r="G191" s="57">
        <f t="shared" si="84"/>
        <v>0</v>
      </c>
      <c r="H191" s="57">
        <f t="shared" si="84"/>
        <v>10000</v>
      </c>
      <c r="I191" s="57">
        <f t="shared" si="84"/>
        <v>56000</v>
      </c>
      <c r="J191" s="57">
        <f t="shared" si="84"/>
        <v>0</v>
      </c>
      <c r="K191" s="57">
        <f t="shared" si="84"/>
        <v>0</v>
      </c>
      <c r="L191" s="57">
        <f t="shared" si="84"/>
        <v>66000</v>
      </c>
      <c r="M191" s="57">
        <f t="shared" si="84"/>
        <v>66000</v>
      </c>
    </row>
    <row r="192" spans="1:13" s="54" customFormat="1" ht="12.75">
      <c r="A192" s="80">
        <v>321</v>
      </c>
      <c r="B192" s="53" t="s">
        <v>26</v>
      </c>
      <c r="C192" s="57">
        <f>SUM(C193+C194)</f>
        <v>7000</v>
      </c>
      <c r="D192" s="57">
        <f aca="true" t="shared" si="85" ref="D192:J192">SUM(D193+D194)</f>
        <v>0</v>
      </c>
      <c r="E192" s="57">
        <f t="shared" si="85"/>
        <v>0</v>
      </c>
      <c r="F192" s="57">
        <f t="shared" si="85"/>
        <v>0</v>
      </c>
      <c r="G192" s="57">
        <f t="shared" si="85"/>
        <v>0</v>
      </c>
      <c r="H192" s="57">
        <f t="shared" si="85"/>
        <v>0</v>
      </c>
      <c r="I192" s="57">
        <f t="shared" si="85"/>
        <v>7000</v>
      </c>
      <c r="J192" s="57">
        <f t="shared" si="85"/>
        <v>0</v>
      </c>
      <c r="K192" s="57">
        <f>SUM(K193+K194)</f>
        <v>0</v>
      </c>
      <c r="L192" s="57">
        <v>7000</v>
      </c>
      <c r="M192" s="57">
        <v>7000</v>
      </c>
    </row>
    <row r="193" spans="1:13" s="55" customFormat="1" ht="12.75">
      <c r="A193" s="81">
        <v>3211</v>
      </c>
      <c r="B193" s="46" t="s">
        <v>102</v>
      </c>
      <c r="C193" s="58">
        <v>4000</v>
      </c>
      <c r="D193" s="58"/>
      <c r="E193" s="58"/>
      <c r="F193" s="58"/>
      <c r="G193" s="58"/>
      <c r="H193" s="58"/>
      <c r="I193" s="58">
        <v>4000</v>
      </c>
      <c r="J193" s="58"/>
      <c r="K193" s="58"/>
      <c r="L193" s="58"/>
      <c r="M193" s="58"/>
    </row>
    <row r="194" spans="1:13" s="55" customFormat="1" ht="12.75">
      <c r="A194" s="81">
        <v>3213</v>
      </c>
      <c r="B194" s="46" t="s">
        <v>103</v>
      </c>
      <c r="C194" s="58">
        <v>3000</v>
      </c>
      <c r="D194" s="58"/>
      <c r="E194" s="58"/>
      <c r="F194" s="58"/>
      <c r="G194" s="58"/>
      <c r="H194" s="58"/>
      <c r="I194" s="58">
        <v>3000</v>
      </c>
      <c r="J194" s="58"/>
      <c r="K194" s="58"/>
      <c r="L194" s="58"/>
      <c r="M194" s="58"/>
    </row>
    <row r="195" spans="1:13" s="54" customFormat="1" ht="12.75">
      <c r="A195" s="78">
        <v>323</v>
      </c>
      <c r="B195" s="53" t="s">
        <v>28</v>
      </c>
      <c r="C195" s="57">
        <f>SUM(C196+C197+C198)</f>
        <v>14000</v>
      </c>
      <c r="D195" s="57">
        <f aca="true" t="shared" si="86" ref="D195:K195">SUM(D196+D197+D198)</f>
        <v>0</v>
      </c>
      <c r="E195" s="57">
        <f t="shared" si="86"/>
        <v>0</v>
      </c>
      <c r="F195" s="57">
        <f t="shared" si="86"/>
        <v>0</v>
      </c>
      <c r="G195" s="57">
        <f t="shared" si="86"/>
        <v>0</v>
      </c>
      <c r="H195" s="57">
        <f t="shared" si="86"/>
        <v>5000</v>
      </c>
      <c r="I195" s="57">
        <f t="shared" si="86"/>
        <v>9000</v>
      </c>
      <c r="J195" s="57">
        <f t="shared" si="86"/>
        <v>0</v>
      </c>
      <c r="K195" s="57">
        <f t="shared" si="86"/>
        <v>0</v>
      </c>
      <c r="L195" s="57">
        <v>14000</v>
      </c>
      <c r="M195" s="57">
        <v>14000</v>
      </c>
    </row>
    <row r="196" spans="1:13" ht="12.75">
      <c r="A196" s="77">
        <v>3231</v>
      </c>
      <c r="B196" s="46" t="s">
        <v>109</v>
      </c>
      <c r="C196" s="58">
        <v>1000</v>
      </c>
      <c r="D196" s="58"/>
      <c r="E196" s="58"/>
      <c r="F196" s="58"/>
      <c r="G196" s="58"/>
      <c r="H196" s="58">
        <v>1000</v>
      </c>
      <c r="I196" s="58"/>
      <c r="J196" s="58"/>
      <c r="K196" s="58"/>
      <c r="L196" s="58"/>
      <c r="M196" s="58"/>
    </row>
    <row r="197" spans="1:13" s="55" customFormat="1" ht="12.75">
      <c r="A197" s="81">
        <v>3237</v>
      </c>
      <c r="B197" s="46" t="s">
        <v>112</v>
      </c>
      <c r="C197" s="58">
        <v>7000</v>
      </c>
      <c r="D197" s="58"/>
      <c r="E197" s="58"/>
      <c r="F197" s="58"/>
      <c r="G197" s="58"/>
      <c r="H197" s="58">
        <v>2000</v>
      </c>
      <c r="I197" s="58">
        <v>5000</v>
      </c>
      <c r="J197" s="58"/>
      <c r="K197" s="58"/>
      <c r="L197" s="58"/>
      <c r="M197" s="58"/>
    </row>
    <row r="198" spans="1:13" s="55" customFormat="1" ht="12.75">
      <c r="A198" s="81">
        <v>3239</v>
      </c>
      <c r="B198" s="46" t="s">
        <v>114</v>
      </c>
      <c r="C198" s="58">
        <v>6000</v>
      </c>
      <c r="D198" s="58"/>
      <c r="E198" s="58"/>
      <c r="F198" s="58"/>
      <c r="G198" s="58"/>
      <c r="H198" s="58">
        <v>2000</v>
      </c>
      <c r="I198" s="58">
        <v>4000</v>
      </c>
      <c r="J198" s="58"/>
      <c r="K198" s="58"/>
      <c r="L198" s="58"/>
      <c r="M198" s="58"/>
    </row>
    <row r="199" spans="1:13" s="54" customFormat="1" ht="25.5">
      <c r="A199" s="80">
        <v>329</v>
      </c>
      <c r="B199" s="53" t="s">
        <v>115</v>
      </c>
      <c r="C199" s="57">
        <f>SUM(C200)</f>
        <v>45000</v>
      </c>
      <c r="D199" s="57">
        <f aca="true" t="shared" si="87" ref="D199:K199">SUM(D200)</f>
        <v>0</v>
      </c>
      <c r="E199" s="57">
        <f t="shared" si="87"/>
        <v>0</v>
      </c>
      <c r="F199" s="57">
        <f t="shared" si="87"/>
        <v>0</v>
      </c>
      <c r="G199" s="57">
        <f t="shared" si="87"/>
        <v>0</v>
      </c>
      <c r="H199" s="57">
        <f t="shared" si="87"/>
        <v>5000</v>
      </c>
      <c r="I199" s="57">
        <f t="shared" si="87"/>
        <v>40000</v>
      </c>
      <c r="J199" s="57">
        <f t="shared" si="87"/>
        <v>0</v>
      </c>
      <c r="K199" s="57">
        <f t="shared" si="87"/>
        <v>0</v>
      </c>
      <c r="L199" s="57">
        <v>45000</v>
      </c>
      <c r="M199" s="57">
        <v>45000</v>
      </c>
    </row>
    <row r="200" spans="1:13" s="55" customFormat="1" ht="12.75">
      <c r="A200" s="81">
        <v>3299</v>
      </c>
      <c r="B200" s="46" t="s">
        <v>115</v>
      </c>
      <c r="C200" s="58">
        <v>45000</v>
      </c>
      <c r="D200" s="58"/>
      <c r="E200" s="58"/>
      <c r="F200" s="58"/>
      <c r="G200" s="58"/>
      <c r="H200" s="58">
        <v>5000</v>
      </c>
      <c r="I200" s="58">
        <v>40000</v>
      </c>
      <c r="J200" s="58"/>
      <c r="K200" s="58"/>
      <c r="L200" s="58"/>
      <c r="M200" s="58"/>
    </row>
    <row r="201" spans="1:13" s="54" customFormat="1" ht="25.5">
      <c r="A201" s="80">
        <v>4</v>
      </c>
      <c r="B201" s="65" t="s">
        <v>31</v>
      </c>
      <c r="C201" s="57">
        <f>SUM(C202)</f>
        <v>11000</v>
      </c>
      <c r="D201" s="57">
        <f aca="true" t="shared" si="88" ref="D201:M201">SUM(D202)</f>
        <v>0</v>
      </c>
      <c r="E201" s="57">
        <f t="shared" si="88"/>
        <v>0</v>
      </c>
      <c r="F201" s="57">
        <f t="shared" si="88"/>
        <v>0</v>
      </c>
      <c r="G201" s="57">
        <f t="shared" si="88"/>
        <v>0</v>
      </c>
      <c r="H201" s="57">
        <f t="shared" si="88"/>
        <v>8000</v>
      </c>
      <c r="I201" s="57">
        <f t="shared" si="88"/>
        <v>3000</v>
      </c>
      <c r="J201" s="57">
        <f t="shared" si="88"/>
        <v>0</v>
      </c>
      <c r="K201" s="57">
        <f t="shared" si="88"/>
        <v>0</v>
      </c>
      <c r="L201" s="57">
        <f t="shared" si="88"/>
        <v>11000</v>
      </c>
      <c r="M201" s="57">
        <f t="shared" si="88"/>
        <v>11000</v>
      </c>
    </row>
    <row r="202" spans="1:13" s="54" customFormat="1" ht="25.5">
      <c r="A202" s="80">
        <v>42</v>
      </c>
      <c r="B202" s="65" t="s">
        <v>131</v>
      </c>
      <c r="C202" s="57">
        <f>SUM(C203)</f>
        <v>11000</v>
      </c>
      <c r="D202" s="57">
        <f aca="true" t="shared" si="89" ref="D202:M202">SUM(D203)</f>
        <v>0</v>
      </c>
      <c r="E202" s="57">
        <f t="shared" si="89"/>
        <v>0</v>
      </c>
      <c r="F202" s="57">
        <f t="shared" si="89"/>
        <v>0</v>
      </c>
      <c r="G202" s="57">
        <f t="shared" si="89"/>
        <v>0</v>
      </c>
      <c r="H202" s="57">
        <f t="shared" si="89"/>
        <v>8000</v>
      </c>
      <c r="I202" s="57">
        <f t="shared" si="89"/>
        <v>3000</v>
      </c>
      <c r="J202" s="57">
        <f t="shared" si="89"/>
        <v>0</v>
      </c>
      <c r="K202" s="57">
        <f t="shared" si="89"/>
        <v>0</v>
      </c>
      <c r="L202" s="57">
        <f t="shared" si="89"/>
        <v>11000</v>
      </c>
      <c r="M202" s="57">
        <f t="shared" si="89"/>
        <v>11000</v>
      </c>
    </row>
    <row r="203" spans="1:13" s="54" customFormat="1" ht="12.75">
      <c r="A203" s="80">
        <v>422</v>
      </c>
      <c r="B203" s="65" t="s">
        <v>132</v>
      </c>
      <c r="C203" s="57">
        <f>SUM(C204)</f>
        <v>11000</v>
      </c>
      <c r="D203" s="57">
        <f aca="true" t="shared" si="90" ref="D203:K203">SUM(D204)</f>
        <v>0</v>
      </c>
      <c r="E203" s="57">
        <f t="shared" si="90"/>
        <v>0</v>
      </c>
      <c r="F203" s="57">
        <f t="shared" si="90"/>
        <v>0</v>
      </c>
      <c r="G203" s="57">
        <f t="shared" si="90"/>
        <v>0</v>
      </c>
      <c r="H203" s="57">
        <f t="shared" si="90"/>
        <v>8000</v>
      </c>
      <c r="I203" s="57">
        <f>SUM(I204)</f>
        <v>3000</v>
      </c>
      <c r="J203" s="57">
        <f t="shared" si="90"/>
        <v>0</v>
      </c>
      <c r="K203" s="57">
        <f t="shared" si="90"/>
        <v>0</v>
      </c>
      <c r="L203" s="57">
        <v>11000</v>
      </c>
      <c r="M203" s="57">
        <v>11000</v>
      </c>
    </row>
    <row r="204" spans="1:13" s="55" customFormat="1" ht="12.75">
      <c r="A204" s="81">
        <v>4226</v>
      </c>
      <c r="B204" s="64" t="s">
        <v>133</v>
      </c>
      <c r="C204" s="58">
        <v>11000</v>
      </c>
      <c r="D204" s="58"/>
      <c r="E204" s="58"/>
      <c r="F204" s="58"/>
      <c r="G204" s="58"/>
      <c r="H204" s="58">
        <v>8000</v>
      </c>
      <c r="I204" s="58">
        <v>3000</v>
      </c>
      <c r="J204" s="58"/>
      <c r="K204" s="58"/>
      <c r="L204" s="58"/>
      <c r="M204" s="58"/>
    </row>
    <row r="205" spans="1:13" ht="51">
      <c r="A205" s="76" t="s">
        <v>61</v>
      </c>
      <c r="B205" s="61" t="s">
        <v>60</v>
      </c>
      <c r="C205" s="62">
        <f>SUM(C206)</f>
        <v>15000</v>
      </c>
      <c r="D205" s="62">
        <f aca="true" t="shared" si="91" ref="D205:M208">SUM(D206)</f>
        <v>0</v>
      </c>
      <c r="E205" s="62">
        <f t="shared" si="91"/>
        <v>15000</v>
      </c>
      <c r="F205" s="62">
        <f t="shared" si="91"/>
        <v>0</v>
      </c>
      <c r="G205" s="62">
        <f t="shared" si="91"/>
        <v>0</v>
      </c>
      <c r="H205" s="62">
        <f t="shared" si="91"/>
        <v>0</v>
      </c>
      <c r="I205" s="62">
        <f t="shared" si="91"/>
        <v>0</v>
      </c>
      <c r="J205" s="62">
        <f t="shared" si="91"/>
        <v>0</v>
      </c>
      <c r="K205" s="62">
        <f t="shared" si="91"/>
        <v>0</v>
      </c>
      <c r="L205" s="62">
        <f t="shared" si="91"/>
        <v>15000</v>
      </c>
      <c r="M205" s="62">
        <f t="shared" si="91"/>
        <v>15000</v>
      </c>
    </row>
    <row r="206" spans="1:13" s="54" customFormat="1" ht="12.75">
      <c r="A206" s="25">
        <v>3</v>
      </c>
      <c r="B206" s="52" t="s">
        <v>40</v>
      </c>
      <c r="C206" s="56">
        <f>SUM(C207)</f>
        <v>15000</v>
      </c>
      <c r="D206" s="56">
        <f t="shared" si="91"/>
        <v>0</v>
      </c>
      <c r="E206" s="56">
        <f t="shared" si="91"/>
        <v>15000</v>
      </c>
      <c r="F206" s="56">
        <f t="shared" si="91"/>
        <v>0</v>
      </c>
      <c r="G206" s="56">
        <f t="shared" si="91"/>
        <v>0</v>
      </c>
      <c r="H206" s="56">
        <f t="shared" si="91"/>
        <v>0</v>
      </c>
      <c r="I206" s="56">
        <f t="shared" si="91"/>
        <v>0</v>
      </c>
      <c r="J206" s="56">
        <f t="shared" si="91"/>
        <v>0</v>
      </c>
      <c r="K206" s="56">
        <f t="shared" si="91"/>
        <v>0</v>
      </c>
      <c r="L206" s="56">
        <f t="shared" si="91"/>
        <v>15000</v>
      </c>
      <c r="M206" s="56">
        <f t="shared" si="91"/>
        <v>15000</v>
      </c>
    </row>
    <row r="207" spans="1:13" s="54" customFormat="1" ht="12.75">
      <c r="A207" s="25">
        <v>32</v>
      </c>
      <c r="B207" s="52" t="s">
        <v>25</v>
      </c>
      <c r="C207" s="56">
        <f>SUM(C208)</f>
        <v>15000</v>
      </c>
      <c r="D207" s="56">
        <f t="shared" si="91"/>
        <v>0</v>
      </c>
      <c r="E207" s="56">
        <f t="shared" si="91"/>
        <v>15000</v>
      </c>
      <c r="F207" s="56">
        <f t="shared" si="91"/>
        <v>0</v>
      </c>
      <c r="G207" s="56">
        <f t="shared" si="91"/>
        <v>0</v>
      </c>
      <c r="H207" s="56">
        <f t="shared" si="91"/>
        <v>0</v>
      </c>
      <c r="I207" s="56">
        <f t="shared" si="91"/>
        <v>0</v>
      </c>
      <c r="J207" s="56">
        <f t="shared" si="91"/>
        <v>0</v>
      </c>
      <c r="K207" s="56">
        <f t="shared" si="91"/>
        <v>0</v>
      </c>
      <c r="L207" s="56">
        <f t="shared" si="91"/>
        <v>15000</v>
      </c>
      <c r="M207" s="56">
        <f t="shared" si="91"/>
        <v>15000</v>
      </c>
    </row>
    <row r="208" spans="1:13" s="54" customFormat="1" ht="25.5">
      <c r="A208" s="25">
        <v>329</v>
      </c>
      <c r="B208" s="52" t="s">
        <v>115</v>
      </c>
      <c r="C208" s="56">
        <f>SUM(C209)</f>
        <v>15000</v>
      </c>
      <c r="D208" s="56">
        <f t="shared" si="91"/>
        <v>0</v>
      </c>
      <c r="E208" s="56">
        <f t="shared" si="91"/>
        <v>15000</v>
      </c>
      <c r="F208" s="56">
        <f t="shared" si="91"/>
        <v>0</v>
      </c>
      <c r="G208" s="56">
        <f t="shared" si="91"/>
        <v>0</v>
      </c>
      <c r="H208" s="56">
        <f t="shared" si="91"/>
        <v>0</v>
      </c>
      <c r="I208" s="56">
        <f t="shared" si="91"/>
        <v>0</v>
      </c>
      <c r="J208" s="56">
        <f t="shared" si="91"/>
        <v>0</v>
      </c>
      <c r="K208" s="56">
        <f t="shared" si="91"/>
        <v>0</v>
      </c>
      <c r="L208" s="56">
        <v>15000</v>
      </c>
      <c r="M208" s="56">
        <v>15000</v>
      </c>
    </row>
    <row r="209" spans="1:13" ht="12.75">
      <c r="A209" s="77">
        <v>3299</v>
      </c>
      <c r="B209" s="46" t="s">
        <v>115</v>
      </c>
      <c r="C209" s="58">
        <v>15000</v>
      </c>
      <c r="D209" s="58"/>
      <c r="E209" s="58">
        <v>15000</v>
      </c>
      <c r="F209" s="58"/>
      <c r="G209" s="58"/>
      <c r="H209" s="58"/>
      <c r="I209" s="58"/>
      <c r="J209" s="58"/>
      <c r="K209" s="58"/>
      <c r="L209" s="58"/>
      <c r="M209" s="58"/>
    </row>
    <row r="210" spans="1:13" ht="51">
      <c r="A210" s="76" t="s">
        <v>62</v>
      </c>
      <c r="B210" s="61" t="s">
        <v>84</v>
      </c>
      <c r="C210" s="62">
        <f>SUM(C211)</f>
        <v>1384000</v>
      </c>
      <c r="D210" s="62">
        <f aca="true" t="shared" si="92" ref="D210:M210">SUM(D211)</f>
        <v>0</v>
      </c>
      <c r="E210" s="62">
        <f t="shared" si="92"/>
        <v>0</v>
      </c>
      <c r="F210" s="62">
        <f t="shared" si="92"/>
        <v>0</v>
      </c>
      <c r="G210" s="62">
        <f t="shared" si="92"/>
        <v>465000</v>
      </c>
      <c r="H210" s="62">
        <f t="shared" si="92"/>
        <v>919000</v>
      </c>
      <c r="I210" s="62">
        <f t="shared" si="92"/>
        <v>0</v>
      </c>
      <c r="J210" s="62">
        <f t="shared" si="92"/>
        <v>0</v>
      </c>
      <c r="K210" s="62">
        <f t="shared" si="92"/>
        <v>0</v>
      </c>
      <c r="L210" s="62">
        <f t="shared" si="92"/>
        <v>1384000</v>
      </c>
      <c r="M210" s="62">
        <f t="shared" si="92"/>
        <v>1384000</v>
      </c>
    </row>
    <row r="211" spans="1:13" s="54" customFormat="1" ht="12.75">
      <c r="A211" s="25">
        <v>3</v>
      </c>
      <c r="B211" s="52" t="s">
        <v>40</v>
      </c>
      <c r="C211" s="56">
        <f>SUM(C212+C219)</f>
        <v>1384000</v>
      </c>
      <c r="D211" s="56">
        <f aca="true" t="shared" si="93" ref="D211:M211">SUM(D212+D219)</f>
        <v>0</v>
      </c>
      <c r="E211" s="56">
        <f t="shared" si="93"/>
        <v>0</v>
      </c>
      <c r="F211" s="56">
        <f t="shared" si="93"/>
        <v>0</v>
      </c>
      <c r="G211" s="56">
        <f t="shared" si="93"/>
        <v>465000</v>
      </c>
      <c r="H211" s="56">
        <f t="shared" si="93"/>
        <v>919000</v>
      </c>
      <c r="I211" s="56">
        <f t="shared" si="93"/>
        <v>0</v>
      </c>
      <c r="J211" s="56">
        <f t="shared" si="93"/>
        <v>0</v>
      </c>
      <c r="K211" s="56">
        <f>SUM(K212+K219)</f>
        <v>0</v>
      </c>
      <c r="L211" s="56">
        <f>SUM(L212+L219)</f>
        <v>1384000</v>
      </c>
      <c r="M211" s="56">
        <f t="shared" si="93"/>
        <v>1384000</v>
      </c>
    </row>
    <row r="212" spans="1:13" s="54" customFormat="1" ht="12.75">
      <c r="A212" s="25">
        <v>31</v>
      </c>
      <c r="B212" s="52" t="s">
        <v>21</v>
      </c>
      <c r="C212" s="56">
        <f>SUM(C213+C215+C217)</f>
        <v>904000</v>
      </c>
      <c r="D212" s="56">
        <f aca="true" t="shared" si="94" ref="D212:M212">SUM(D213+D215+D217)</f>
        <v>0</v>
      </c>
      <c r="E212" s="56">
        <f t="shared" si="94"/>
        <v>0</v>
      </c>
      <c r="F212" s="56">
        <f t="shared" si="94"/>
        <v>0</v>
      </c>
      <c r="G212" s="56">
        <f t="shared" si="94"/>
        <v>0</v>
      </c>
      <c r="H212" s="56">
        <f t="shared" si="94"/>
        <v>904000</v>
      </c>
      <c r="I212" s="56">
        <f t="shared" si="94"/>
        <v>0</v>
      </c>
      <c r="J212" s="56">
        <f t="shared" si="94"/>
        <v>0</v>
      </c>
      <c r="K212" s="56">
        <f>SUM(K213+K215+K217)</f>
        <v>0</v>
      </c>
      <c r="L212" s="56">
        <f>SUM(L213+L215+L217)</f>
        <v>904000</v>
      </c>
      <c r="M212" s="56">
        <f t="shared" si="94"/>
        <v>904000</v>
      </c>
    </row>
    <row r="213" spans="1:13" s="54" customFormat="1" ht="12.75">
      <c r="A213" s="25">
        <v>311</v>
      </c>
      <c r="B213" s="52" t="s">
        <v>22</v>
      </c>
      <c r="C213" s="56">
        <f>SUM(C214)</f>
        <v>750000</v>
      </c>
      <c r="D213" s="56">
        <f aca="true" t="shared" si="95" ref="D213:K213">SUM(D214)</f>
        <v>0</v>
      </c>
      <c r="E213" s="56">
        <f t="shared" si="95"/>
        <v>0</v>
      </c>
      <c r="F213" s="56">
        <f t="shared" si="95"/>
        <v>0</v>
      </c>
      <c r="G213" s="56">
        <f t="shared" si="95"/>
        <v>0</v>
      </c>
      <c r="H213" s="56">
        <f t="shared" si="95"/>
        <v>750000</v>
      </c>
      <c r="I213" s="56">
        <f t="shared" si="95"/>
        <v>0</v>
      </c>
      <c r="J213" s="56">
        <f t="shared" si="95"/>
        <v>0</v>
      </c>
      <c r="K213" s="56">
        <f t="shared" si="95"/>
        <v>0</v>
      </c>
      <c r="L213" s="56">
        <v>750000</v>
      </c>
      <c r="M213" s="56">
        <v>750000</v>
      </c>
    </row>
    <row r="214" spans="1:13" ht="12.75">
      <c r="A214" s="77">
        <v>3111</v>
      </c>
      <c r="B214" s="46" t="s">
        <v>130</v>
      </c>
      <c r="C214" s="58">
        <v>750000</v>
      </c>
      <c r="D214" s="58"/>
      <c r="E214" s="58"/>
      <c r="F214" s="58"/>
      <c r="G214" s="58"/>
      <c r="H214" s="58">
        <v>750000</v>
      </c>
      <c r="I214" s="58"/>
      <c r="J214" s="58"/>
      <c r="K214" s="58"/>
      <c r="L214" s="58"/>
      <c r="M214" s="58"/>
    </row>
    <row r="215" spans="1:13" s="54" customFormat="1" ht="12.75">
      <c r="A215" s="25">
        <v>312</v>
      </c>
      <c r="B215" s="52" t="s">
        <v>23</v>
      </c>
      <c r="C215" s="56">
        <f>SUM(C216)</f>
        <v>26000</v>
      </c>
      <c r="D215" s="56">
        <f aca="true" t="shared" si="96" ref="D215:K215">SUM(D216)</f>
        <v>0</v>
      </c>
      <c r="E215" s="56">
        <f t="shared" si="96"/>
        <v>0</v>
      </c>
      <c r="F215" s="56">
        <f t="shared" si="96"/>
        <v>0</v>
      </c>
      <c r="G215" s="56">
        <f t="shared" si="96"/>
        <v>0</v>
      </c>
      <c r="H215" s="56">
        <f t="shared" si="96"/>
        <v>26000</v>
      </c>
      <c r="I215" s="56">
        <f t="shared" si="96"/>
        <v>0</v>
      </c>
      <c r="J215" s="56">
        <f t="shared" si="96"/>
        <v>0</v>
      </c>
      <c r="K215" s="56">
        <f t="shared" si="96"/>
        <v>0</v>
      </c>
      <c r="L215" s="56">
        <v>26000</v>
      </c>
      <c r="M215" s="56">
        <v>26000</v>
      </c>
    </row>
    <row r="216" spans="1:13" ht="12.75">
      <c r="A216" s="77">
        <v>3121</v>
      </c>
      <c r="B216" s="46" t="s">
        <v>23</v>
      </c>
      <c r="C216" s="58">
        <v>26000</v>
      </c>
      <c r="D216" s="58"/>
      <c r="E216" s="58"/>
      <c r="F216" s="58"/>
      <c r="G216" s="58"/>
      <c r="H216" s="58">
        <v>26000</v>
      </c>
      <c r="I216" s="58"/>
      <c r="J216" s="58"/>
      <c r="K216" s="58"/>
      <c r="L216" s="58"/>
      <c r="M216" s="58"/>
    </row>
    <row r="217" spans="1:13" s="54" customFormat="1" ht="12.75">
      <c r="A217" s="25">
        <v>313</v>
      </c>
      <c r="B217" s="46" t="s">
        <v>24</v>
      </c>
      <c r="C217" s="56">
        <f>SUM(C218)</f>
        <v>128000</v>
      </c>
      <c r="D217" s="56">
        <f aca="true" t="shared" si="97" ref="D217:K217">SUM(D218)</f>
        <v>0</v>
      </c>
      <c r="E217" s="56">
        <f t="shared" si="97"/>
        <v>0</v>
      </c>
      <c r="F217" s="56">
        <f t="shared" si="97"/>
        <v>0</v>
      </c>
      <c r="G217" s="56">
        <f t="shared" si="97"/>
        <v>0</v>
      </c>
      <c r="H217" s="56">
        <f t="shared" si="97"/>
        <v>128000</v>
      </c>
      <c r="I217" s="56">
        <f t="shared" si="97"/>
        <v>0</v>
      </c>
      <c r="J217" s="56">
        <f t="shared" si="97"/>
        <v>0</v>
      </c>
      <c r="K217" s="56">
        <f t="shared" si="97"/>
        <v>0</v>
      </c>
      <c r="L217" s="56">
        <v>128000</v>
      </c>
      <c r="M217" s="56">
        <v>128000</v>
      </c>
    </row>
    <row r="218" spans="1:13" ht="25.5">
      <c r="A218" s="77">
        <v>3132</v>
      </c>
      <c r="B218" s="46" t="s">
        <v>126</v>
      </c>
      <c r="C218" s="58">
        <v>128000</v>
      </c>
      <c r="D218" s="58"/>
      <c r="E218" s="58"/>
      <c r="F218" s="58"/>
      <c r="G218" s="58"/>
      <c r="H218" s="58">
        <v>128000</v>
      </c>
      <c r="I218" s="58"/>
      <c r="J218" s="58"/>
      <c r="K218" s="58"/>
      <c r="L218" s="58"/>
      <c r="M218" s="58"/>
    </row>
    <row r="219" spans="1:13" s="54" customFormat="1" ht="12.75">
      <c r="A219" s="25">
        <v>32</v>
      </c>
      <c r="B219" s="52" t="s">
        <v>25</v>
      </c>
      <c r="C219" s="56">
        <f>SUM(C220+C222+C225)</f>
        <v>480000</v>
      </c>
      <c r="D219" s="56">
        <f aca="true" t="shared" si="98" ref="D219:M219">SUM(D220+D222+D225)</f>
        <v>0</v>
      </c>
      <c r="E219" s="56">
        <f t="shared" si="98"/>
        <v>0</v>
      </c>
      <c r="F219" s="56">
        <f t="shared" si="98"/>
        <v>0</v>
      </c>
      <c r="G219" s="56">
        <f t="shared" si="98"/>
        <v>465000</v>
      </c>
      <c r="H219" s="56">
        <f t="shared" si="98"/>
        <v>15000</v>
      </c>
      <c r="I219" s="56">
        <f t="shared" si="98"/>
        <v>0</v>
      </c>
      <c r="J219" s="56">
        <f t="shared" si="98"/>
        <v>0</v>
      </c>
      <c r="K219" s="56">
        <f>SUM(K220+K222+K225)</f>
        <v>0</v>
      </c>
      <c r="L219" s="56">
        <f>SUM(L220+L222+L225)</f>
        <v>480000</v>
      </c>
      <c r="M219" s="56">
        <f t="shared" si="98"/>
        <v>480000</v>
      </c>
    </row>
    <row r="220" spans="1:13" s="54" customFormat="1" ht="12.75">
      <c r="A220" s="25">
        <v>321</v>
      </c>
      <c r="B220" s="52" t="s">
        <v>26</v>
      </c>
      <c r="C220" s="56">
        <f>SUM(C221)</f>
        <v>15000</v>
      </c>
      <c r="D220" s="56">
        <f aca="true" t="shared" si="99" ref="D220:K220">SUM(D221)</f>
        <v>0</v>
      </c>
      <c r="E220" s="56">
        <f t="shared" si="99"/>
        <v>0</v>
      </c>
      <c r="F220" s="56">
        <f t="shared" si="99"/>
        <v>0</v>
      </c>
      <c r="G220" s="56">
        <f t="shared" si="99"/>
        <v>0</v>
      </c>
      <c r="H220" s="56">
        <f t="shared" si="99"/>
        <v>15000</v>
      </c>
      <c r="I220" s="56">
        <f t="shared" si="99"/>
        <v>0</v>
      </c>
      <c r="J220" s="56">
        <f t="shared" si="99"/>
        <v>0</v>
      </c>
      <c r="K220" s="56">
        <f t="shared" si="99"/>
        <v>0</v>
      </c>
      <c r="L220" s="56">
        <v>15000</v>
      </c>
      <c r="M220" s="56">
        <v>15000</v>
      </c>
    </row>
    <row r="221" spans="1:13" ht="25.5">
      <c r="A221" s="77">
        <v>3212</v>
      </c>
      <c r="B221" s="46" t="s">
        <v>127</v>
      </c>
      <c r="C221" s="58">
        <v>15000</v>
      </c>
      <c r="D221" s="58"/>
      <c r="E221" s="58"/>
      <c r="F221" s="58"/>
      <c r="G221" s="58"/>
      <c r="H221" s="58">
        <v>15000</v>
      </c>
      <c r="I221" s="58"/>
      <c r="J221" s="58"/>
      <c r="K221" s="58"/>
      <c r="L221" s="58"/>
      <c r="M221" s="58"/>
    </row>
    <row r="222" spans="1:13" s="54" customFormat="1" ht="12.75">
      <c r="A222" s="25">
        <v>322</v>
      </c>
      <c r="B222" s="52" t="s">
        <v>27</v>
      </c>
      <c r="C222" s="56">
        <f>SUM(C223+C224)</f>
        <v>455000</v>
      </c>
      <c r="D222" s="56">
        <f aca="true" t="shared" si="100" ref="D222:J222">SUM(D223+D224)</f>
        <v>0</v>
      </c>
      <c r="E222" s="56">
        <f t="shared" si="100"/>
        <v>0</v>
      </c>
      <c r="F222" s="56">
        <f t="shared" si="100"/>
        <v>0</v>
      </c>
      <c r="G222" s="56">
        <f t="shared" si="100"/>
        <v>455000</v>
      </c>
      <c r="H222" s="56">
        <f t="shared" si="100"/>
        <v>0</v>
      </c>
      <c r="I222" s="56">
        <f t="shared" si="100"/>
        <v>0</v>
      </c>
      <c r="J222" s="56">
        <f t="shared" si="100"/>
        <v>0</v>
      </c>
      <c r="K222" s="56">
        <f>SUM(K223+K224)</f>
        <v>0</v>
      </c>
      <c r="L222" s="56">
        <v>455000</v>
      </c>
      <c r="M222" s="56">
        <v>455000</v>
      </c>
    </row>
    <row r="223" spans="1:13" ht="25.5">
      <c r="A223" s="77">
        <v>3221</v>
      </c>
      <c r="B223" s="46" t="s">
        <v>105</v>
      </c>
      <c r="C223" s="58">
        <v>5000</v>
      </c>
      <c r="D223" s="58"/>
      <c r="E223" s="58"/>
      <c r="F223" s="58"/>
      <c r="G223" s="58">
        <v>5000</v>
      </c>
      <c r="H223" s="58"/>
      <c r="I223" s="58"/>
      <c r="J223" s="58"/>
      <c r="K223" s="58"/>
      <c r="L223" s="58"/>
      <c r="M223" s="58"/>
    </row>
    <row r="224" spans="1:13" ht="12.75">
      <c r="A224" s="77">
        <v>3222</v>
      </c>
      <c r="B224" s="46" t="s">
        <v>134</v>
      </c>
      <c r="C224" s="58">
        <v>450000</v>
      </c>
      <c r="D224" s="58"/>
      <c r="E224" s="58"/>
      <c r="F224" s="58"/>
      <c r="G224" s="58">
        <v>450000</v>
      </c>
      <c r="H224" s="58"/>
      <c r="I224" s="58"/>
      <c r="J224" s="58"/>
      <c r="K224" s="58"/>
      <c r="L224" s="58"/>
      <c r="M224" s="58"/>
    </row>
    <row r="225" spans="1:13" s="54" customFormat="1" ht="12.75">
      <c r="A225" s="25">
        <v>323</v>
      </c>
      <c r="B225" s="52" t="s">
        <v>28</v>
      </c>
      <c r="C225" s="56">
        <f>SUM(C226+C227)</f>
        <v>10000</v>
      </c>
      <c r="D225" s="56">
        <f aca="true" t="shared" si="101" ref="D225:J225">SUM(D226+D227)</f>
        <v>0</v>
      </c>
      <c r="E225" s="56">
        <f t="shared" si="101"/>
        <v>0</v>
      </c>
      <c r="F225" s="56">
        <f t="shared" si="101"/>
        <v>0</v>
      </c>
      <c r="G225" s="56">
        <f t="shared" si="101"/>
        <v>10000</v>
      </c>
      <c r="H225" s="56">
        <f t="shared" si="101"/>
        <v>0</v>
      </c>
      <c r="I225" s="56">
        <f t="shared" si="101"/>
        <v>0</v>
      </c>
      <c r="J225" s="56">
        <f t="shared" si="101"/>
        <v>0</v>
      </c>
      <c r="K225" s="56">
        <f>SUM(K226+K227)</f>
        <v>0</v>
      </c>
      <c r="L225" s="56">
        <v>10000</v>
      </c>
      <c r="M225" s="56">
        <v>10000</v>
      </c>
    </row>
    <row r="226" spans="1:13" ht="12.75">
      <c r="A226" s="77">
        <v>3236</v>
      </c>
      <c r="B226" s="46" t="s">
        <v>111</v>
      </c>
      <c r="C226" s="58">
        <v>10000</v>
      </c>
      <c r="D226" s="58"/>
      <c r="E226" s="58"/>
      <c r="F226" s="58"/>
      <c r="G226" s="58">
        <v>10000</v>
      </c>
      <c r="H226" s="58"/>
      <c r="I226" s="58"/>
      <c r="J226" s="58"/>
      <c r="K226" s="58"/>
      <c r="L226" s="58"/>
      <c r="M226" s="58"/>
    </row>
    <row r="227" spans="1:13" ht="12.75">
      <c r="A227" s="77">
        <v>3237</v>
      </c>
      <c r="B227" s="46" t="s">
        <v>112</v>
      </c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1:13" ht="51">
      <c r="A228" s="76" t="s">
        <v>85</v>
      </c>
      <c r="B228" s="61" t="s">
        <v>65</v>
      </c>
      <c r="C228" s="62">
        <f>SUM(C229)</f>
        <v>6500</v>
      </c>
      <c r="D228" s="62">
        <f aca="true" t="shared" si="102" ref="D228:M231">SUM(D229)</f>
        <v>0</v>
      </c>
      <c r="E228" s="62">
        <f t="shared" si="102"/>
        <v>0</v>
      </c>
      <c r="F228" s="62">
        <f t="shared" si="102"/>
        <v>1500</v>
      </c>
      <c r="G228" s="62">
        <f t="shared" si="102"/>
        <v>0</v>
      </c>
      <c r="H228" s="62">
        <f t="shared" si="102"/>
        <v>5000</v>
      </c>
      <c r="I228" s="62">
        <f t="shared" si="102"/>
        <v>0</v>
      </c>
      <c r="J228" s="62">
        <f t="shared" si="102"/>
        <v>0</v>
      </c>
      <c r="K228" s="62">
        <f t="shared" si="102"/>
        <v>0</v>
      </c>
      <c r="L228" s="62">
        <f t="shared" si="102"/>
        <v>6500</v>
      </c>
      <c r="M228" s="62">
        <f t="shared" si="102"/>
        <v>6500</v>
      </c>
    </row>
    <row r="229" spans="1:13" s="54" customFormat="1" ht="12.75">
      <c r="A229" s="25">
        <v>3</v>
      </c>
      <c r="B229" s="52" t="s">
        <v>40</v>
      </c>
      <c r="C229" s="56">
        <f>SUM(C230)</f>
        <v>6500</v>
      </c>
      <c r="D229" s="56">
        <f t="shared" si="102"/>
        <v>0</v>
      </c>
      <c r="E229" s="56">
        <f t="shared" si="102"/>
        <v>0</v>
      </c>
      <c r="F229" s="56">
        <f t="shared" si="102"/>
        <v>1500</v>
      </c>
      <c r="G229" s="56">
        <f t="shared" si="102"/>
        <v>0</v>
      </c>
      <c r="H229" s="56">
        <f t="shared" si="102"/>
        <v>5000</v>
      </c>
      <c r="I229" s="56">
        <f t="shared" si="102"/>
        <v>0</v>
      </c>
      <c r="J229" s="56">
        <f t="shared" si="102"/>
        <v>0</v>
      </c>
      <c r="K229" s="56">
        <f t="shared" si="102"/>
        <v>0</v>
      </c>
      <c r="L229" s="56">
        <f t="shared" si="102"/>
        <v>6500</v>
      </c>
      <c r="M229" s="56">
        <f t="shared" si="102"/>
        <v>6500</v>
      </c>
    </row>
    <row r="230" spans="1:13" s="54" customFormat="1" ht="12.75">
      <c r="A230" s="25">
        <v>32</v>
      </c>
      <c r="B230" s="52" t="s">
        <v>25</v>
      </c>
      <c r="C230" s="56">
        <f aca="true" t="shared" si="103" ref="C230:M230">SUM(C231+C233)</f>
        <v>6500</v>
      </c>
      <c r="D230" s="56">
        <f t="shared" si="103"/>
        <v>0</v>
      </c>
      <c r="E230" s="56">
        <f t="shared" si="103"/>
        <v>0</v>
      </c>
      <c r="F230" s="56">
        <f t="shared" si="103"/>
        <v>1500</v>
      </c>
      <c r="G230" s="56">
        <f t="shared" si="103"/>
        <v>0</v>
      </c>
      <c r="H230" s="56">
        <f t="shared" si="103"/>
        <v>5000</v>
      </c>
      <c r="I230" s="56">
        <f t="shared" si="103"/>
        <v>0</v>
      </c>
      <c r="J230" s="56">
        <f t="shared" si="103"/>
        <v>0</v>
      </c>
      <c r="K230" s="56">
        <f>SUM(K231+K233)</f>
        <v>0</v>
      </c>
      <c r="L230" s="56">
        <f>SUM(L231+L233)</f>
        <v>6500</v>
      </c>
      <c r="M230" s="56">
        <f t="shared" si="103"/>
        <v>6500</v>
      </c>
    </row>
    <row r="231" spans="1:13" s="54" customFormat="1" ht="12.75">
      <c r="A231" s="25">
        <v>321</v>
      </c>
      <c r="B231" s="52" t="s">
        <v>26</v>
      </c>
      <c r="C231" s="56">
        <f>SUM(C232)</f>
        <v>500</v>
      </c>
      <c r="D231" s="56">
        <f t="shared" si="102"/>
        <v>0</v>
      </c>
      <c r="E231" s="56">
        <f t="shared" si="102"/>
        <v>0</v>
      </c>
      <c r="F231" s="56">
        <f t="shared" si="102"/>
        <v>0</v>
      </c>
      <c r="G231" s="56">
        <f t="shared" si="102"/>
        <v>0</v>
      </c>
      <c r="H231" s="56">
        <f t="shared" si="102"/>
        <v>500</v>
      </c>
      <c r="I231" s="56">
        <f t="shared" si="102"/>
        <v>0</v>
      </c>
      <c r="J231" s="56">
        <f t="shared" si="102"/>
        <v>0</v>
      </c>
      <c r="K231" s="56">
        <f t="shared" si="102"/>
        <v>0</v>
      </c>
      <c r="L231" s="56">
        <v>500</v>
      </c>
      <c r="M231" s="56">
        <v>500</v>
      </c>
    </row>
    <row r="232" spans="1:13" s="55" customFormat="1" ht="12.75">
      <c r="A232" s="82">
        <v>3211</v>
      </c>
      <c r="B232" s="66" t="s">
        <v>102</v>
      </c>
      <c r="C232" s="67">
        <v>500</v>
      </c>
      <c r="D232" s="67"/>
      <c r="E232" s="67"/>
      <c r="F232" s="67"/>
      <c r="G232" s="67"/>
      <c r="H232" s="67">
        <v>500</v>
      </c>
      <c r="I232" s="67"/>
      <c r="J232" s="67"/>
      <c r="K232" s="67"/>
      <c r="L232" s="67"/>
      <c r="M232" s="67"/>
    </row>
    <row r="233" spans="1:13" s="54" customFormat="1" ht="25.5">
      <c r="A233" s="25">
        <v>329</v>
      </c>
      <c r="B233" s="52" t="s">
        <v>115</v>
      </c>
      <c r="C233" s="56">
        <f>SUM(C234)</f>
        <v>6000</v>
      </c>
      <c r="D233" s="56">
        <f aca="true" t="shared" si="104" ref="D233:K233">SUM(D234)</f>
        <v>0</v>
      </c>
      <c r="E233" s="56">
        <f t="shared" si="104"/>
        <v>0</v>
      </c>
      <c r="F233" s="56">
        <f t="shared" si="104"/>
        <v>1500</v>
      </c>
      <c r="G233" s="56">
        <f t="shared" si="104"/>
        <v>0</v>
      </c>
      <c r="H233" s="56">
        <f t="shared" si="104"/>
        <v>4500</v>
      </c>
      <c r="I233" s="56">
        <f t="shared" si="104"/>
        <v>0</v>
      </c>
      <c r="J233" s="56">
        <f t="shared" si="104"/>
        <v>0</v>
      </c>
      <c r="K233" s="56">
        <f t="shared" si="104"/>
        <v>0</v>
      </c>
      <c r="L233" s="56">
        <v>6000</v>
      </c>
      <c r="M233" s="56">
        <v>6000</v>
      </c>
    </row>
    <row r="234" spans="1:13" ht="12.75">
      <c r="A234" s="77">
        <v>3299</v>
      </c>
      <c r="B234" s="46" t="s">
        <v>115</v>
      </c>
      <c r="C234" s="58">
        <v>6000</v>
      </c>
      <c r="D234" s="58"/>
      <c r="E234" s="58"/>
      <c r="F234" s="58">
        <v>1500</v>
      </c>
      <c r="G234" s="58"/>
      <c r="H234" s="58">
        <v>4500</v>
      </c>
      <c r="I234" s="58"/>
      <c r="J234" s="58"/>
      <c r="K234" s="58"/>
      <c r="L234" s="58"/>
      <c r="M234" s="58"/>
    </row>
    <row r="235" spans="1:13" ht="51">
      <c r="A235" s="76" t="s">
        <v>86</v>
      </c>
      <c r="B235" s="61" t="s">
        <v>87</v>
      </c>
      <c r="C235" s="62">
        <f>SUM(C236)</f>
        <v>10000</v>
      </c>
      <c r="D235" s="62">
        <f aca="true" t="shared" si="105" ref="D235:M238">SUM(D236)</f>
        <v>0</v>
      </c>
      <c r="E235" s="62">
        <f t="shared" si="105"/>
        <v>10000</v>
      </c>
      <c r="F235" s="62">
        <f t="shared" si="105"/>
        <v>0</v>
      </c>
      <c r="G235" s="62">
        <f t="shared" si="105"/>
        <v>0</v>
      </c>
      <c r="H235" s="62">
        <f t="shared" si="105"/>
        <v>0</v>
      </c>
      <c r="I235" s="62">
        <f t="shared" si="105"/>
        <v>0</v>
      </c>
      <c r="J235" s="62">
        <f t="shared" si="105"/>
        <v>0</v>
      </c>
      <c r="K235" s="62">
        <f t="shared" si="105"/>
        <v>0</v>
      </c>
      <c r="L235" s="62">
        <f t="shared" si="105"/>
        <v>10000</v>
      </c>
      <c r="M235" s="62">
        <f t="shared" si="105"/>
        <v>10000</v>
      </c>
    </row>
    <row r="236" spans="1:13" s="54" customFormat="1" ht="12.75">
      <c r="A236" s="25">
        <v>3</v>
      </c>
      <c r="B236" s="52" t="s">
        <v>40</v>
      </c>
      <c r="C236" s="56">
        <f>SUM(C237)</f>
        <v>10000</v>
      </c>
      <c r="D236" s="56">
        <f t="shared" si="105"/>
        <v>0</v>
      </c>
      <c r="E236" s="56">
        <f t="shared" si="105"/>
        <v>10000</v>
      </c>
      <c r="F236" s="56">
        <f t="shared" si="105"/>
        <v>0</v>
      </c>
      <c r="G236" s="56">
        <f t="shared" si="105"/>
        <v>0</v>
      </c>
      <c r="H236" s="56">
        <f t="shared" si="105"/>
        <v>0</v>
      </c>
      <c r="I236" s="56">
        <f t="shared" si="105"/>
        <v>0</v>
      </c>
      <c r="J236" s="56">
        <f t="shared" si="105"/>
        <v>0</v>
      </c>
      <c r="K236" s="56">
        <f t="shared" si="105"/>
        <v>0</v>
      </c>
      <c r="L236" s="56">
        <f t="shared" si="105"/>
        <v>10000</v>
      </c>
      <c r="M236" s="56">
        <f t="shared" si="105"/>
        <v>10000</v>
      </c>
    </row>
    <row r="237" spans="1:13" s="54" customFormat="1" ht="12.75">
      <c r="A237" s="25">
        <v>32</v>
      </c>
      <c r="B237" s="52" t="s">
        <v>25</v>
      </c>
      <c r="C237" s="56">
        <f>SUM(C238)</f>
        <v>10000</v>
      </c>
      <c r="D237" s="56">
        <f t="shared" si="105"/>
        <v>0</v>
      </c>
      <c r="E237" s="56">
        <f t="shared" si="105"/>
        <v>10000</v>
      </c>
      <c r="F237" s="56">
        <f t="shared" si="105"/>
        <v>0</v>
      </c>
      <c r="G237" s="56">
        <f t="shared" si="105"/>
        <v>0</v>
      </c>
      <c r="H237" s="56">
        <f t="shared" si="105"/>
        <v>0</v>
      </c>
      <c r="I237" s="56">
        <f t="shared" si="105"/>
        <v>0</v>
      </c>
      <c r="J237" s="56">
        <f t="shared" si="105"/>
        <v>0</v>
      </c>
      <c r="K237" s="56">
        <f t="shared" si="105"/>
        <v>0</v>
      </c>
      <c r="L237" s="56">
        <f t="shared" si="105"/>
        <v>10000</v>
      </c>
      <c r="M237" s="56">
        <f t="shared" si="105"/>
        <v>10000</v>
      </c>
    </row>
    <row r="238" spans="1:13" s="54" customFormat="1" ht="25.5">
      <c r="A238" s="25">
        <v>329</v>
      </c>
      <c r="B238" s="52" t="s">
        <v>115</v>
      </c>
      <c r="C238" s="56">
        <f>SUM(C239)</f>
        <v>10000</v>
      </c>
      <c r="D238" s="56">
        <f t="shared" si="105"/>
        <v>0</v>
      </c>
      <c r="E238" s="56">
        <f t="shared" si="105"/>
        <v>10000</v>
      </c>
      <c r="F238" s="56">
        <f t="shared" si="105"/>
        <v>0</v>
      </c>
      <c r="G238" s="56">
        <f t="shared" si="105"/>
        <v>0</v>
      </c>
      <c r="H238" s="56">
        <f t="shared" si="105"/>
        <v>0</v>
      </c>
      <c r="I238" s="56">
        <f t="shared" si="105"/>
        <v>0</v>
      </c>
      <c r="J238" s="56">
        <f t="shared" si="105"/>
        <v>0</v>
      </c>
      <c r="K238" s="56"/>
      <c r="L238" s="56">
        <v>10000</v>
      </c>
      <c r="M238" s="56">
        <v>10000</v>
      </c>
    </row>
    <row r="239" spans="1:13" ht="12.75">
      <c r="A239" s="77">
        <v>3299</v>
      </c>
      <c r="B239" s="46" t="s">
        <v>115</v>
      </c>
      <c r="C239" s="58">
        <v>10000</v>
      </c>
      <c r="D239" s="58"/>
      <c r="E239" s="58">
        <v>10000</v>
      </c>
      <c r="F239" s="58"/>
      <c r="G239" s="58"/>
      <c r="H239" s="58"/>
      <c r="I239" s="58"/>
      <c r="J239" s="58"/>
      <c r="K239" s="58"/>
      <c r="L239" s="58"/>
      <c r="M239" s="58"/>
    </row>
    <row r="240" spans="1:13" ht="51">
      <c r="A240" s="76" t="s">
        <v>88</v>
      </c>
      <c r="B240" s="61" t="s">
        <v>63</v>
      </c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</row>
    <row r="241" spans="1:13" ht="12.75">
      <c r="A241" s="77"/>
      <c r="B241" s="46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1:13" ht="51">
      <c r="A242" s="76" t="s">
        <v>89</v>
      </c>
      <c r="B242" s="61" t="s">
        <v>90</v>
      </c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</row>
    <row r="243" spans="1:13" ht="12.75">
      <c r="A243" s="77"/>
      <c r="B243" s="46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1:13" ht="51">
      <c r="A244" s="76" t="s">
        <v>91</v>
      </c>
      <c r="B244" s="61" t="s">
        <v>71</v>
      </c>
      <c r="C244" s="62">
        <f aca="true" t="shared" si="106" ref="C244:E245">SUM(C245)</f>
        <v>85000</v>
      </c>
      <c r="D244" s="62">
        <f t="shared" si="106"/>
        <v>0</v>
      </c>
      <c r="E244" s="62">
        <f t="shared" si="106"/>
        <v>10000</v>
      </c>
      <c r="F244" s="62">
        <f aca="true" t="shared" si="107" ref="F244:M244">SUM(F245)</f>
        <v>75000</v>
      </c>
      <c r="G244" s="62">
        <f t="shared" si="107"/>
        <v>0</v>
      </c>
      <c r="H244" s="62">
        <f t="shared" si="107"/>
        <v>0</v>
      </c>
      <c r="I244" s="62">
        <f t="shared" si="107"/>
        <v>0</v>
      </c>
      <c r="J244" s="62">
        <f t="shared" si="107"/>
        <v>0</v>
      </c>
      <c r="K244" s="62">
        <f t="shared" si="107"/>
        <v>0</v>
      </c>
      <c r="L244" s="62">
        <f t="shared" si="107"/>
        <v>85000</v>
      </c>
      <c r="M244" s="62">
        <f t="shared" si="107"/>
        <v>85000</v>
      </c>
    </row>
    <row r="245" spans="1:13" s="54" customFormat="1" ht="25.5">
      <c r="A245" s="25">
        <v>4</v>
      </c>
      <c r="B245" s="63" t="s">
        <v>31</v>
      </c>
      <c r="C245" s="56">
        <f t="shared" si="106"/>
        <v>85000</v>
      </c>
      <c r="D245" s="56">
        <f t="shared" si="106"/>
        <v>0</v>
      </c>
      <c r="E245" s="56">
        <f t="shared" si="106"/>
        <v>10000</v>
      </c>
      <c r="F245" s="56">
        <f aca="true" t="shared" si="108" ref="F245:M245">SUM(F246)</f>
        <v>75000</v>
      </c>
      <c r="G245" s="56">
        <f t="shared" si="108"/>
        <v>0</v>
      </c>
      <c r="H245" s="56">
        <f t="shared" si="108"/>
        <v>0</v>
      </c>
      <c r="I245" s="56">
        <f t="shared" si="108"/>
        <v>0</v>
      </c>
      <c r="J245" s="56">
        <f t="shared" si="108"/>
        <v>0</v>
      </c>
      <c r="K245" s="56">
        <f t="shared" si="108"/>
        <v>0</v>
      </c>
      <c r="L245" s="56">
        <f t="shared" si="108"/>
        <v>85000</v>
      </c>
      <c r="M245" s="56">
        <f t="shared" si="108"/>
        <v>85000</v>
      </c>
    </row>
    <row r="246" spans="1:13" s="54" customFormat="1" ht="25.5">
      <c r="A246" s="25">
        <v>42</v>
      </c>
      <c r="B246" s="63" t="s">
        <v>131</v>
      </c>
      <c r="C246" s="56">
        <f aca="true" t="shared" si="109" ref="C246:M246">SUM(C247+C253)</f>
        <v>85000</v>
      </c>
      <c r="D246" s="56">
        <f t="shared" si="109"/>
        <v>0</v>
      </c>
      <c r="E246" s="56">
        <f t="shared" si="109"/>
        <v>10000</v>
      </c>
      <c r="F246" s="56">
        <f t="shared" si="109"/>
        <v>75000</v>
      </c>
      <c r="G246" s="56">
        <f t="shared" si="109"/>
        <v>0</v>
      </c>
      <c r="H246" s="56">
        <f t="shared" si="109"/>
        <v>0</v>
      </c>
      <c r="I246" s="56">
        <f t="shared" si="109"/>
        <v>0</v>
      </c>
      <c r="J246" s="56">
        <f t="shared" si="109"/>
        <v>0</v>
      </c>
      <c r="K246" s="56">
        <f>SUM(K247+K253)</f>
        <v>0</v>
      </c>
      <c r="L246" s="56">
        <f>SUM(L247+L253)</f>
        <v>85000</v>
      </c>
      <c r="M246" s="56">
        <f t="shared" si="109"/>
        <v>85000</v>
      </c>
    </row>
    <row r="247" spans="1:13" s="54" customFormat="1" ht="12.75">
      <c r="A247" s="25">
        <v>422</v>
      </c>
      <c r="B247" s="63" t="s">
        <v>132</v>
      </c>
      <c r="C247" s="56">
        <f aca="true" t="shared" si="110" ref="C247:K247">SUM(C248:C252)</f>
        <v>70000</v>
      </c>
      <c r="D247" s="56">
        <f t="shared" si="110"/>
        <v>0</v>
      </c>
      <c r="E247" s="56">
        <f t="shared" si="110"/>
        <v>0</v>
      </c>
      <c r="F247" s="56">
        <f t="shared" si="110"/>
        <v>70000</v>
      </c>
      <c r="G247" s="56">
        <f t="shared" si="110"/>
        <v>0</v>
      </c>
      <c r="H247" s="56">
        <f t="shared" si="110"/>
        <v>0</v>
      </c>
      <c r="I247" s="56">
        <f t="shared" si="110"/>
        <v>0</v>
      </c>
      <c r="J247" s="56">
        <f t="shared" si="110"/>
        <v>0</v>
      </c>
      <c r="K247" s="56">
        <f t="shared" si="110"/>
        <v>0</v>
      </c>
      <c r="L247" s="56">
        <v>70000</v>
      </c>
      <c r="M247" s="56">
        <v>70000</v>
      </c>
    </row>
    <row r="248" spans="1:13" ht="12.75">
      <c r="A248" s="77">
        <v>4221</v>
      </c>
      <c r="B248" s="46" t="s">
        <v>137</v>
      </c>
      <c r="C248" s="58">
        <v>50000</v>
      </c>
      <c r="D248" s="58"/>
      <c r="E248" s="58"/>
      <c r="F248" s="58">
        <v>50000</v>
      </c>
      <c r="G248" s="58"/>
      <c r="H248" s="58"/>
      <c r="I248" s="58"/>
      <c r="J248" s="58"/>
      <c r="K248" s="58"/>
      <c r="L248" s="58"/>
      <c r="M248" s="58"/>
    </row>
    <row r="249" spans="1:13" ht="12.75">
      <c r="A249" s="77">
        <v>4223</v>
      </c>
      <c r="B249" s="46" t="s">
        <v>138</v>
      </c>
      <c r="C249" s="58">
        <v>5000</v>
      </c>
      <c r="D249" s="58"/>
      <c r="E249" s="58"/>
      <c r="F249" s="58">
        <v>5000</v>
      </c>
      <c r="G249" s="58"/>
      <c r="H249" s="58"/>
      <c r="I249" s="58"/>
      <c r="J249" s="58"/>
      <c r="K249" s="58"/>
      <c r="L249" s="58"/>
      <c r="M249" s="58"/>
    </row>
    <row r="250" spans="1:13" ht="12.75">
      <c r="A250" s="77">
        <v>4225</v>
      </c>
      <c r="B250" s="46" t="s">
        <v>139</v>
      </c>
      <c r="C250" s="58">
        <v>5000</v>
      </c>
      <c r="D250" s="58"/>
      <c r="E250" s="58"/>
      <c r="F250" s="58">
        <v>5000</v>
      </c>
      <c r="G250" s="58"/>
      <c r="H250" s="58"/>
      <c r="I250" s="58"/>
      <c r="J250" s="58"/>
      <c r="K250" s="58"/>
      <c r="L250" s="58"/>
      <c r="M250" s="58"/>
    </row>
    <row r="251" spans="1:13" ht="12.75">
      <c r="A251" s="77">
        <v>4226</v>
      </c>
      <c r="B251" s="46" t="s">
        <v>133</v>
      </c>
      <c r="C251" s="58">
        <v>5000</v>
      </c>
      <c r="D251" s="58"/>
      <c r="E251" s="58"/>
      <c r="F251" s="58">
        <v>5000</v>
      </c>
      <c r="G251" s="58"/>
      <c r="H251" s="58"/>
      <c r="I251" s="58"/>
      <c r="J251" s="58"/>
      <c r="K251" s="58"/>
      <c r="L251" s="58"/>
      <c r="M251" s="58"/>
    </row>
    <row r="252" spans="1:13" ht="25.5">
      <c r="A252" s="77">
        <v>4227</v>
      </c>
      <c r="B252" s="46" t="s">
        <v>140</v>
      </c>
      <c r="C252" s="58">
        <v>5000</v>
      </c>
      <c r="D252" s="58"/>
      <c r="E252" s="58"/>
      <c r="F252" s="58">
        <v>5000</v>
      </c>
      <c r="G252" s="58"/>
      <c r="H252" s="58"/>
      <c r="I252" s="58"/>
      <c r="J252" s="58"/>
      <c r="K252" s="58"/>
      <c r="L252" s="58"/>
      <c r="M252" s="58"/>
    </row>
    <row r="253" spans="1:13" s="54" customFormat="1" ht="25.5">
      <c r="A253" s="25">
        <v>424</v>
      </c>
      <c r="B253" s="52" t="s">
        <v>141</v>
      </c>
      <c r="C253" s="56">
        <f>SUM(C254)</f>
        <v>15000</v>
      </c>
      <c r="D253" s="56">
        <f>SUM(D254)</f>
        <v>0</v>
      </c>
      <c r="E253" s="56">
        <f>SUM(E254)</f>
        <v>10000</v>
      </c>
      <c r="F253" s="56">
        <f aca="true" t="shared" si="111" ref="F253:K253">SUM(F254)</f>
        <v>5000</v>
      </c>
      <c r="G253" s="56">
        <f t="shared" si="111"/>
        <v>0</v>
      </c>
      <c r="H253" s="56">
        <f t="shared" si="111"/>
        <v>0</v>
      </c>
      <c r="I253" s="56">
        <f t="shared" si="111"/>
        <v>0</v>
      </c>
      <c r="J253" s="56">
        <f t="shared" si="111"/>
        <v>0</v>
      </c>
      <c r="K253" s="56">
        <f t="shared" si="111"/>
        <v>0</v>
      </c>
      <c r="L253" s="56">
        <v>15000</v>
      </c>
      <c r="M253" s="56">
        <v>15000</v>
      </c>
    </row>
    <row r="254" spans="1:13" ht="12.75">
      <c r="A254" s="77">
        <v>4241</v>
      </c>
      <c r="B254" s="46" t="s">
        <v>142</v>
      </c>
      <c r="C254" s="58">
        <v>15000</v>
      </c>
      <c r="D254" s="58"/>
      <c r="E254" s="58">
        <v>10000</v>
      </c>
      <c r="F254" s="58">
        <v>5000</v>
      </c>
      <c r="G254" s="58"/>
      <c r="H254" s="58"/>
      <c r="I254" s="58"/>
      <c r="J254" s="58"/>
      <c r="K254" s="58"/>
      <c r="L254" s="58"/>
      <c r="M254" s="58"/>
    </row>
    <row r="255" spans="1:13" ht="51">
      <c r="A255" s="76" t="s">
        <v>92</v>
      </c>
      <c r="B255" s="61" t="s">
        <v>73</v>
      </c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</row>
    <row r="256" spans="1:13" ht="12.75">
      <c r="A256" s="77"/>
      <c r="B256" s="46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1:13" s="54" customFormat="1" ht="51">
      <c r="A257" s="79" t="s">
        <v>93</v>
      </c>
      <c r="B257" s="68" t="s">
        <v>94</v>
      </c>
      <c r="C257" s="69">
        <f>SUM(C258)</f>
        <v>50000</v>
      </c>
      <c r="D257" s="69">
        <f aca="true" t="shared" si="112" ref="D257:M257">SUM(D258)</f>
        <v>0</v>
      </c>
      <c r="E257" s="69">
        <f t="shared" si="112"/>
        <v>0</v>
      </c>
      <c r="F257" s="69">
        <f t="shared" si="112"/>
        <v>50000</v>
      </c>
      <c r="G257" s="69">
        <f t="shared" si="112"/>
        <v>0</v>
      </c>
      <c r="H257" s="69">
        <f t="shared" si="112"/>
        <v>0</v>
      </c>
      <c r="I257" s="69">
        <f t="shared" si="112"/>
        <v>0</v>
      </c>
      <c r="J257" s="69">
        <f t="shared" si="112"/>
        <v>0</v>
      </c>
      <c r="K257" s="69">
        <f t="shared" si="112"/>
        <v>0</v>
      </c>
      <c r="L257" s="69">
        <f t="shared" si="112"/>
        <v>50000</v>
      </c>
      <c r="M257" s="69">
        <f t="shared" si="112"/>
        <v>50000</v>
      </c>
    </row>
    <row r="258" spans="1:13" s="54" customFormat="1" ht="12.75">
      <c r="A258" s="78">
        <v>3</v>
      </c>
      <c r="B258" s="53" t="s">
        <v>40</v>
      </c>
      <c r="C258" s="57">
        <f>SUM(C259)</f>
        <v>50000</v>
      </c>
      <c r="D258" s="57">
        <f aca="true" t="shared" si="113" ref="D258:M258">SUM(D259)</f>
        <v>0</v>
      </c>
      <c r="E258" s="57">
        <f t="shared" si="113"/>
        <v>0</v>
      </c>
      <c r="F258" s="57">
        <f t="shared" si="113"/>
        <v>50000</v>
      </c>
      <c r="G258" s="57">
        <f t="shared" si="113"/>
        <v>0</v>
      </c>
      <c r="H258" s="57">
        <f t="shared" si="113"/>
        <v>0</v>
      </c>
      <c r="I258" s="57">
        <f t="shared" si="113"/>
        <v>0</v>
      </c>
      <c r="J258" s="57">
        <f t="shared" si="113"/>
        <v>0</v>
      </c>
      <c r="K258" s="57">
        <f t="shared" si="113"/>
        <v>0</v>
      </c>
      <c r="L258" s="57">
        <f t="shared" si="113"/>
        <v>50000</v>
      </c>
      <c r="M258" s="57">
        <f t="shared" si="113"/>
        <v>50000</v>
      </c>
    </row>
    <row r="259" spans="1:13" s="54" customFormat="1" ht="12.75">
      <c r="A259" s="78">
        <v>32</v>
      </c>
      <c r="B259" s="53" t="s">
        <v>25</v>
      </c>
      <c r="C259" s="57">
        <f>SUM(C260)</f>
        <v>50000</v>
      </c>
      <c r="D259" s="57">
        <f aca="true" t="shared" si="114" ref="D259:M259">SUM(D260)</f>
        <v>0</v>
      </c>
      <c r="E259" s="57">
        <f t="shared" si="114"/>
        <v>0</v>
      </c>
      <c r="F259" s="57">
        <f t="shared" si="114"/>
        <v>50000</v>
      </c>
      <c r="G259" s="57">
        <f t="shared" si="114"/>
        <v>0</v>
      </c>
      <c r="H259" s="57">
        <f t="shared" si="114"/>
        <v>0</v>
      </c>
      <c r="I259" s="57">
        <f t="shared" si="114"/>
        <v>0</v>
      </c>
      <c r="J259" s="57">
        <f t="shared" si="114"/>
        <v>0</v>
      </c>
      <c r="K259" s="57">
        <f t="shared" si="114"/>
        <v>0</v>
      </c>
      <c r="L259" s="57">
        <f t="shared" si="114"/>
        <v>50000</v>
      </c>
      <c r="M259" s="57">
        <f t="shared" si="114"/>
        <v>50000</v>
      </c>
    </row>
    <row r="260" spans="1:13" s="54" customFormat="1" ht="12.75">
      <c r="A260" s="78">
        <v>323</v>
      </c>
      <c r="B260" s="53" t="s">
        <v>28</v>
      </c>
      <c r="C260" s="57">
        <f>SUM(C261)</f>
        <v>50000</v>
      </c>
      <c r="D260" s="57">
        <f aca="true" t="shared" si="115" ref="D260:K260">SUM(D261)</f>
        <v>0</v>
      </c>
      <c r="E260" s="57">
        <f t="shared" si="115"/>
        <v>0</v>
      </c>
      <c r="F260" s="57">
        <f t="shared" si="115"/>
        <v>50000</v>
      </c>
      <c r="G260" s="57">
        <f t="shared" si="115"/>
        <v>0</v>
      </c>
      <c r="H260" s="57">
        <f t="shared" si="115"/>
        <v>0</v>
      </c>
      <c r="I260" s="57">
        <f t="shared" si="115"/>
        <v>0</v>
      </c>
      <c r="J260" s="57">
        <f t="shared" si="115"/>
        <v>0</v>
      </c>
      <c r="K260" s="57">
        <f t="shared" si="115"/>
        <v>0</v>
      </c>
      <c r="L260" s="57">
        <v>50000</v>
      </c>
      <c r="M260" s="57">
        <v>50000</v>
      </c>
    </row>
    <row r="261" spans="1:13" ht="25.5">
      <c r="A261" s="77">
        <v>3232</v>
      </c>
      <c r="B261" s="46" t="s">
        <v>122</v>
      </c>
      <c r="C261" s="58">
        <v>50000</v>
      </c>
      <c r="D261" s="58"/>
      <c r="E261" s="58"/>
      <c r="F261" s="58">
        <v>50000</v>
      </c>
      <c r="G261" s="58"/>
      <c r="H261" s="58"/>
      <c r="I261" s="58"/>
      <c r="J261" s="58"/>
      <c r="K261" s="58"/>
      <c r="L261" s="58"/>
      <c r="M261" s="58"/>
    </row>
    <row r="262" spans="1:13" ht="51">
      <c r="A262" s="76" t="s">
        <v>95</v>
      </c>
      <c r="B262" s="61" t="s">
        <v>96</v>
      </c>
      <c r="C262" s="62">
        <f>SUM(C263)</f>
        <v>45200</v>
      </c>
      <c r="D262" s="62">
        <f aca="true" t="shared" si="116" ref="D262:M262">SUM(D263)</f>
        <v>0</v>
      </c>
      <c r="E262" s="62">
        <f t="shared" si="116"/>
        <v>45200</v>
      </c>
      <c r="F262" s="62">
        <f t="shared" si="116"/>
        <v>0</v>
      </c>
      <c r="G262" s="62">
        <f t="shared" si="116"/>
        <v>0</v>
      </c>
      <c r="H262" s="62">
        <f t="shared" si="116"/>
        <v>0</v>
      </c>
      <c r="I262" s="62">
        <f t="shared" si="116"/>
        <v>0</v>
      </c>
      <c r="J262" s="62">
        <f t="shared" si="116"/>
        <v>0</v>
      </c>
      <c r="K262" s="62">
        <f t="shared" si="116"/>
        <v>0</v>
      </c>
      <c r="L262" s="62">
        <f t="shared" si="116"/>
        <v>45200</v>
      </c>
      <c r="M262" s="62">
        <f t="shared" si="116"/>
        <v>45200</v>
      </c>
    </row>
    <row r="263" spans="1:13" s="54" customFormat="1" ht="12.75">
      <c r="A263" s="25">
        <v>3</v>
      </c>
      <c r="B263" s="52" t="s">
        <v>40</v>
      </c>
      <c r="C263" s="56">
        <f>SUM(C264+C269)</f>
        <v>45200</v>
      </c>
      <c r="D263" s="56">
        <f aca="true" t="shared" si="117" ref="D263:M263">SUM(D264+D269)</f>
        <v>0</v>
      </c>
      <c r="E263" s="56">
        <f t="shared" si="117"/>
        <v>45200</v>
      </c>
      <c r="F263" s="56">
        <f t="shared" si="117"/>
        <v>0</v>
      </c>
      <c r="G263" s="56">
        <f t="shared" si="117"/>
        <v>0</v>
      </c>
      <c r="H263" s="56">
        <f t="shared" si="117"/>
        <v>0</v>
      </c>
      <c r="I263" s="56">
        <f t="shared" si="117"/>
        <v>0</v>
      </c>
      <c r="J263" s="56">
        <f t="shared" si="117"/>
        <v>0</v>
      </c>
      <c r="K263" s="56">
        <f>SUM(K264+K269)</f>
        <v>0</v>
      </c>
      <c r="L263" s="56">
        <f>SUM(L264+L269)</f>
        <v>45200</v>
      </c>
      <c r="M263" s="56">
        <f t="shared" si="117"/>
        <v>45200</v>
      </c>
    </row>
    <row r="264" spans="1:13" s="54" customFormat="1" ht="12.75">
      <c r="A264" s="25">
        <v>32</v>
      </c>
      <c r="B264" s="52" t="s">
        <v>25</v>
      </c>
      <c r="C264" s="56">
        <f>SUM(C265+C267)</f>
        <v>5200</v>
      </c>
      <c r="D264" s="56">
        <f aca="true" t="shared" si="118" ref="D264:M264">SUM(D265+D267)</f>
        <v>0</v>
      </c>
      <c r="E264" s="56">
        <f t="shared" si="118"/>
        <v>5200</v>
      </c>
      <c r="F264" s="56">
        <f t="shared" si="118"/>
        <v>0</v>
      </c>
      <c r="G264" s="56">
        <f t="shared" si="118"/>
        <v>0</v>
      </c>
      <c r="H264" s="56">
        <f t="shared" si="118"/>
        <v>0</v>
      </c>
      <c r="I264" s="56">
        <f t="shared" si="118"/>
        <v>0</v>
      </c>
      <c r="J264" s="56">
        <f t="shared" si="118"/>
        <v>0</v>
      </c>
      <c r="K264" s="56">
        <f>SUM(K265+K267)</f>
        <v>0</v>
      </c>
      <c r="L264" s="56">
        <f>SUM(L265+L267)</f>
        <v>5200</v>
      </c>
      <c r="M264" s="56">
        <f t="shared" si="118"/>
        <v>5200</v>
      </c>
    </row>
    <row r="265" spans="1:13" s="54" customFormat="1" ht="12.75">
      <c r="A265" s="25">
        <v>322</v>
      </c>
      <c r="B265" s="52" t="s">
        <v>27</v>
      </c>
      <c r="C265" s="56">
        <f>SUM(C266)</f>
        <v>2800</v>
      </c>
      <c r="D265" s="56">
        <f aca="true" t="shared" si="119" ref="D265:K265">SUM(D266)</f>
        <v>0</v>
      </c>
      <c r="E265" s="56">
        <f t="shared" si="119"/>
        <v>2800</v>
      </c>
      <c r="F265" s="56">
        <f t="shared" si="119"/>
        <v>0</v>
      </c>
      <c r="G265" s="56">
        <f t="shared" si="119"/>
        <v>0</v>
      </c>
      <c r="H265" s="56">
        <f t="shared" si="119"/>
        <v>0</v>
      </c>
      <c r="I265" s="56">
        <f t="shared" si="119"/>
        <v>0</v>
      </c>
      <c r="J265" s="56">
        <f t="shared" si="119"/>
        <v>0</v>
      </c>
      <c r="K265" s="56">
        <f t="shared" si="119"/>
        <v>0</v>
      </c>
      <c r="L265" s="56">
        <v>2800</v>
      </c>
      <c r="M265" s="56">
        <v>2800</v>
      </c>
    </row>
    <row r="266" spans="1:13" ht="12.75">
      <c r="A266" s="77">
        <v>3222</v>
      </c>
      <c r="B266" s="46" t="s">
        <v>134</v>
      </c>
      <c r="C266" s="58">
        <v>2800</v>
      </c>
      <c r="D266" s="58"/>
      <c r="E266" s="58">
        <v>2800</v>
      </c>
      <c r="F266" s="58"/>
      <c r="G266" s="58"/>
      <c r="H266" s="58"/>
      <c r="I266" s="58"/>
      <c r="J266" s="58"/>
      <c r="K266" s="58"/>
      <c r="L266" s="58"/>
      <c r="M266" s="58"/>
    </row>
    <row r="267" spans="1:13" s="54" customFormat="1" ht="25.5">
      <c r="A267" s="25">
        <v>329</v>
      </c>
      <c r="B267" s="52" t="s">
        <v>115</v>
      </c>
      <c r="C267" s="56">
        <f>SUM(C268)</f>
        <v>2400</v>
      </c>
      <c r="D267" s="56">
        <f aca="true" t="shared" si="120" ref="D267:K267">SUM(D268)</f>
        <v>0</v>
      </c>
      <c r="E267" s="56">
        <f t="shared" si="120"/>
        <v>2400</v>
      </c>
      <c r="F267" s="56">
        <f t="shared" si="120"/>
        <v>0</v>
      </c>
      <c r="G267" s="56">
        <f t="shared" si="120"/>
        <v>0</v>
      </c>
      <c r="H267" s="56">
        <f t="shared" si="120"/>
        <v>0</v>
      </c>
      <c r="I267" s="56">
        <f t="shared" si="120"/>
        <v>0</v>
      </c>
      <c r="J267" s="56">
        <f t="shared" si="120"/>
        <v>0</v>
      </c>
      <c r="K267" s="56">
        <f t="shared" si="120"/>
        <v>0</v>
      </c>
      <c r="L267" s="56">
        <v>2400</v>
      </c>
      <c r="M267" s="56">
        <v>2400</v>
      </c>
    </row>
    <row r="268" spans="1:13" ht="12.75">
      <c r="A268" s="77">
        <v>3299</v>
      </c>
      <c r="B268" s="46" t="s">
        <v>115</v>
      </c>
      <c r="C268" s="58">
        <v>2400</v>
      </c>
      <c r="D268" s="58"/>
      <c r="E268" s="58">
        <v>2400</v>
      </c>
      <c r="F268" s="58"/>
      <c r="G268" s="58"/>
      <c r="H268" s="58"/>
      <c r="I268" s="58"/>
      <c r="J268" s="58"/>
      <c r="K268" s="58"/>
      <c r="L268" s="58"/>
      <c r="M268" s="58"/>
    </row>
    <row r="269" spans="1:13" s="54" customFormat="1" ht="25.5">
      <c r="A269" s="25">
        <v>37</v>
      </c>
      <c r="B269" s="46" t="s">
        <v>123</v>
      </c>
      <c r="C269" s="56">
        <f>SUM(C270)</f>
        <v>40000</v>
      </c>
      <c r="D269" s="56">
        <f aca="true" t="shared" si="121" ref="D269:M270">SUM(D270)</f>
        <v>0</v>
      </c>
      <c r="E269" s="56">
        <f t="shared" si="121"/>
        <v>40000</v>
      </c>
      <c r="F269" s="56">
        <f t="shared" si="121"/>
        <v>0</v>
      </c>
      <c r="G269" s="56">
        <f t="shared" si="121"/>
        <v>0</v>
      </c>
      <c r="H269" s="56">
        <f t="shared" si="121"/>
        <v>0</v>
      </c>
      <c r="I269" s="56">
        <f t="shared" si="121"/>
        <v>0</v>
      </c>
      <c r="J269" s="56">
        <f t="shared" si="121"/>
        <v>0</v>
      </c>
      <c r="K269" s="56">
        <f t="shared" si="121"/>
        <v>0</v>
      </c>
      <c r="L269" s="56">
        <f t="shared" si="121"/>
        <v>40000</v>
      </c>
      <c r="M269" s="56">
        <f t="shared" si="121"/>
        <v>40000</v>
      </c>
    </row>
    <row r="270" spans="1:13" s="54" customFormat="1" ht="25.5">
      <c r="A270" s="25">
        <v>372</v>
      </c>
      <c r="B270" s="46" t="s">
        <v>124</v>
      </c>
      <c r="C270" s="56">
        <f>SUM(C271)</f>
        <v>40000</v>
      </c>
      <c r="D270" s="56">
        <f t="shared" si="121"/>
        <v>0</v>
      </c>
      <c r="E270" s="56">
        <f t="shared" si="121"/>
        <v>40000</v>
      </c>
      <c r="F270" s="56">
        <f t="shared" si="121"/>
        <v>0</v>
      </c>
      <c r="G270" s="56">
        <f t="shared" si="121"/>
        <v>0</v>
      </c>
      <c r="H270" s="56">
        <f t="shared" si="121"/>
        <v>0</v>
      </c>
      <c r="I270" s="56">
        <f t="shared" si="121"/>
        <v>0</v>
      </c>
      <c r="J270" s="56">
        <f t="shared" si="121"/>
        <v>0</v>
      </c>
      <c r="K270" s="56">
        <f t="shared" si="121"/>
        <v>0</v>
      </c>
      <c r="L270" s="56">
        <v>40000</v>
      </c>
      <c r="M270" s="56">
        <v>40000</v>
      </c>
    </row>
    <row r="271" spans="1:13" ht="25.5">
      <c r="A271" s="77">
        <v>3721</v>
      </c>
      <c r="B271" s="46" t="s">
        <v>135</v>
      </c>
      <c r="C271" s="58">
        <v>40000</v>
      </c>
      <c r="D271" s="58"/>
      <c r="E271" s="58">
        <v>40000</v>
      </c>
      <c r="F271" s="58"/>
      <c r="G271" s="58"/>
      <c r="H271" s="58"/>
      <c r="I271" s="58"/>
      <c r="J271" s="58"/>
      <c r="K271" s="58"/>
      <c r="L271" s="58"/>
      <c r="M271" s="58"/>
    </row>
    <row r="272" spans="1:13" ht="51">
      <c r="A272" s="76" t="s">
        <v>97</v>
      </c>
      <c r="B272" s="61" t="s">
        <v>98</v>
      </c>
      <c r="C272" s="62">
        <f>SUM(C273+C277)</f>
        <v>650000</v>
      </c>
      <c r="D272" s="62">
        <f>SUM(D273+D277)</f>
        <v>0</v>
      </c>
      <c r="E272" s="62">
        <f>SUM(E273+E277)</f>
        <v>650000</v>
      </c>
      <c r="F272" s="62">
        <f aca="true" t="shared" si="122" ref="F272:M272">SUM(F273+F277)</f>
        <v>0</v>
      </c>
      <c r="G272" s="62">
        <f t="shared" si="122"/>
        <v>0</v>
      </c>
      <c r="H272" s="62">
        <f t="shared" si="122"/>
        <v>0</v>
      </c>
      <c r="I272" s="62">
        <f t="shared" si="122"/>
        <v>0</v>
      </c>
      <c r="J272" s="62">
        <f t="shared" si="122"/>
        <v>0</v>
      </c>
      <c r="K272" s="62">
        <f>SUM(K273+K277)</f>
        <v>0</v>
      </c>
      <c r="L272" s="62">
        <f>SUM(L273+L277)</f>
        <v>650000</v>
      </c>
      <c r="M272" s="62">
        <f t="shared" si="122"/>
        <v>650000</v>
      </c>
    </row>
    <row r="273" spans="1:13" s="54" customFormat="1" ht="12.75">
      <c r="A273" s="78">
        <v>3</v>
      </c>
      <c r="B273" s="53" t="s">
        <v>40</v>
      </c>
      <c r="C273" s="57">
        <f>SUM(C274)</f>
        <v>350000</v>
      </c>
      <c r="D273" s="57">
        <f aca="true" t="shared" si="123" ref="D273:M275">SUM(D274)</f>
        <v>0</v>
      </c>
      <c r="E273" s="57">
        <f t="shared" si="123"/>
        <v>350000</v>
      </c>
      <c r="F273" s="57">
        <f t="shared" si="123"/>
        <v>0</v>
      </c>
      <c r="G273" s="57">
        <f t="shared" si="123"/>
        <v>0</v>
      </c>
      <c r="H273" s="57">
        <f t="shared" si="123"/>
        <v>0</v>
      </c>
      <c r="I273" s="57">
        <f t="shared" si="123"/>
        <v>0</v>
      </c>
      <c r="J273" s="57">
        <f t="shared" si="123"/>
        <v>0</v>
      </c>
      <c r="K273" s="57">
        <f t="shared" si="123"/>
        <v>0</v>
      </c>
      <c r="L273" s="57">
        <f t="shared" si="123"/>
        <v>350000</v>
      </c>
      <c r="M273" s="57">
        <f t="shared" si="123"/>
        <v>350000</v>
      </c>
    </row>
    <row r="274" spans="1:13" s="54" customFormat="1" ht="38.25">
      <c r="A274" s="78">
        <v>37</v>
      </c>
      <c r="B274" s="53" t="s">
        <v>123</v>
      </c>
      <c r="C274" s="57">
        <f>SUM(C275)</f>
        <v>350000</v>
      </c>
      <c r="D274" s="57">
        <f t="shared" si="123"/>
        <v>0</v>
      </c>
      <c r="E274" s="57">
        <f t="shared" si="123"/>
        <v>350000</v>
      </c>
      <c r="F274" s="57">
        <f t="shared" si="123"/>
        <v>0</v>
      </c>
      <c r="G274" s="57">
        <f t="shared" si="123"/>
        <v>0</v>
      </c>
      <c r="H274" s="57">
        <f t="shared" si="123"/>
        <v>0</v>
      </c>
      <c r="I274" s="57">
        <f t="shared" si="123"/>
        <v>0</v>
      </c>
      <c r="J274" s="57">
        <f t="shared" si="123"/>
        <v>0</v>
      </c>
      <c r="K274" s="57">
        <f t="shared" si="123"/>
        <v>0</v>
      </c>
      <c r="L274" s="57">
        <f t="shared" si="123"/>
        <v>350000</v>
      </c>
      <c r="M274" s="57">
        <f t="shared" si="123"/>
        <v>350000</v>
      </c>
    </row>
    <row r="275" spans="1:13" s="54" customFormat="1" ht="25.5">
      <c r="A275" s="78">
        <v>372</v>
      </c>
      <c r="B275" s="53" t="s">
        <v>124</v>
      </c>
      <c r="C275" s="57">
        <f>SUM(C276)</f>
        <v>350000</v>
      </c>
      <c r="D275" s="57">
        <f t="shared" si="123"/>
        <v>0</v>
      </c>
      <c r="E275" s="57">
        <f t="shared" si="123"/>
        <v>350000</v>
      </c>
      <c r="F275" s="57">
        <f t="shared" si="123"/>
        <v>0</v>
      </c>
      <c r="G275" s="57">
        <f t="shared" si="123"/>
        <v>0</v>
      </c>
      <c r="H275" s="57">
        <f t="shared" si="123"/>
        <v>0</v>
      </c>
      <c r="I275" s="57">
        <f t="shared" si="123"/>
        <v>0</v>
      </c>
      <c r="J275" s="57">
        <f t="shared" si="123"/>
        <v>0</v>
      </c>
      <c r="K275" s="57">
        <f t="shared" si="123"/>
        <v>0</v>
      </c>
      <c r="L275" s="57">
        <v>350000</v>
      </c>
      <c r="M275" s="57">
        <v>350000</v>
      </c>
    </row>
    <row r="276" spans="1:13" ht="25.5">
      <c r="A276" s="77">
        <v>3722</v>
      </c>
      <c r="B276" s="46" t="s">
        <v>136</v>
      </c>
      <c r="C276" s="58">
        <v>350000</v>
      </c>
      <c r="D276" s="58"/>
      <c r="E276" s="58">
        <v>350000</v>
      </c>
      <c r="F276" s="58"/>
      <c r="G276" s="58"/>
      <c r="H276" s="58">
        <v>0</v>
      </c>
      <c r="I276" s="58"/>
      <c r="J276" s="58"/>
      <c r="K276" s="58"/>
      <c r="L276" s="58"/>
      <c r="M276" s="58"/>
    </row>
    <row r="277" spans="1:13" s="54" customFormat="1" ht="25.5">
      <c r="A277" s="78">
        <v>4</v>
      </c>
      <c r="B277" s="65" t="s">
        <v>31</v>
      </c>
      <c r="C277" s="57">
        <f aca="true" t="shared" si="124" ref="C277:D279">SUM(C278)</f>
        <v>300000</v>
      </c>
      <c r="D277" s="57">
        <f t="shared" si="124"/>
        <v>0</v>
      </c>
      <c r="E277" s="57">
        <f>SUM(E278)</f>
        <v>300000</v>
      </c>
      <c r="F277" s="57">
        <f aca="true" t="shared" si="125" ref="F277:M279">SUM(F278)</f>
        <v>0</v>
      </c>
      <c r="G277" s="57">
        <f t="shared" si="125"/>
        <v>0</v>
      </c>
      <c r="H277" s="57">
        <f t="shared" si="125"/>
        <v>0</v>
      </c>
      <c r="I277" s="57">
        <f t="shared" si="125"/>
        <v>0</v>
      </c>
      <c r="J277" s="57">
        <f t="shared" si="125"/>
        <v>0</v>
      </c>
      <c r="K277" s="57">
        <f t="shared" si="125"/>
        <v>0</v>
      </c>
      <c r="L277" s="57">
        <f t="shared" si="125"/>
        <v>300000</v>
      </c>
      <c r="M277" s="57">
        <f t="shared" si="125"/>
        <v>300000</v>
      </c>
    </row>
    <row r="278" spans="1:13" s="54" customFormat="1" ht="25.5">
      <c r="A278" s="78">
        <v>42</v>
      </c>
      <c r="B278" s="65" t="s">
        <v>131</v>
      </c>
      <c r="C278" s="57">
        <f t="shared" si="124"/>
        <v>300000</v>
      </c>
      <c r="D278" s="57">
        <f t="shared" si="124"/>
        <v>0</v>
      </c>
      <c r="E278" s="57">
        <f>SUM(E279)</f>
        <v>300000</v>
      </c>
      <c r="F278" s="57">
        <f t="shared" si="125"/>
        <v>0</v>
      </c>
      <c r="G278" s="57">
        <f t="shared" si="125"/>
        <v>0</v>
      </c>
      <c r="H278" s="57">
        <f t="shared" si="125"/>
        <v>0</v>
      </c>
      <c r="I278" s="57">
        <f t="shared" si="125"/>
        <v>0</v>
      </c>
      <c r="J278" s="57">
        <f t="shared" si="125"/>
        <v>0</v>
      </c>
      <c r="K278" s="57">
        <f t="shared" si="125"/>
        <v>0</v>
      </c>
      <c r="L278" s="57">
        <f t="shared" si="125"/>
        <v>300000</v>
      </c>
      <c r="M278" s="57">
        <f t="shared" si="125"/>
        <v>300000</v>
      </c>
    </row>
    <row r="279" spans="1:13" s="54" customFormat="1" ht="25.5">
      <c r="A279" s="78">
        <v>424</v>
      </c>
      <c r="B279" s="53" t="s">
        <v>141</v>
      </c>
      <c r="C279" s="57">
        <f t="shared" si="124"/>
        <v>300000</v>
      </c>
      <c r="D279" s="57">
        <f t="shared" si="124"/>
        <v>0</v>
      </c>
      <c r="E279" s="57">
        <f>SUM(E280)</f>
        <v>300000</v>
      </c>
      <c r="F279" s="57">
        <f t="shared" si="125"/>
        <v>0</v>
      </c>
      <c r="G279" s="57">
        <f t="shared" si="125"/>
        <v>0</v>
      </c>
      <c r="H279" s="57">
        <f t="shared" si="125"/>
        <v>0</v>
      </c>
      <c r="I279" s="57">
        <f t="shared" si="125"/>
        <v>0</v>
      </c>
      <c r="J279" s="57">
        <f t="shared" si="125"/>
        <v>0</v>
      </c>
      <c r="K279" s="57">
        <f t="shared" si="125"/>
        <v>0</v>
      </c>
      <c r="L279" s="57">
        <v>300000</v>
      </c>
      <c r="M279" s="57">
        <v>300000</v>
      </c>
    </row>
    <row r="280" spans="1:13" ht="12.75">
      <c r="A280" s="77">
        <v>4241</v>
      </c>
      <c r="B280" s="46" t="s">
        <v>142</v>
      </c>
      <c r="C280" s="58">
        <v>300000</v>
      </c>
      <c r="D280" s="58"/>
      <c r="E280" s="58">
        <v>300000</v>
      </c>
      <c r="F280" s="58"/>
      <c r="G280" s="58"/>
      <c r="H280" s="58"/>
      <c r="I280" s="58"/>
      <c r="J280" s="58"/>
      <c r="K280" s="58"/>
      <c r="L280" s="58"/>
      <c r="M280" s="58"/>
    </row>
    <row r="281" spans="1:13" ht="51">
      <c r="A281" s="76" t="s">
        <v>99</v>
      </c>
      <c r="B281" s="61" t="s">
        <v>100</v>
      </c>
      <c r="C281" s="62">
        <f>SUM(C282+C286)</f>
        <v>0</v>
      </c>
      <c r="D281" s="62">
        <f>SUM(D282+D286)</f>
        <v>0</v>
      </c>
      <c r="E281" s="62">
        <f>SUM(E282+E286)</f>
        <v>0</v>
      </c>
      <c r="F281" s="62">
        <f aca="true" t="shared" si="126" ref="F281:M281">SUM(F282+F286)</f>
        <v>0</v>
      </c>
      <c r="G281" s="62">
        <f t="shared" si="126"/>
        <v>0</v>
      </c>
      <c r="H281" s="62">
        <f t="shared" si="126"/>
        <v>0</v>
      </c>
      <c r="I281" s="62">
        <f t="shared" si="126"/>
        <v>0</v>
      </c>
      <c r="J281" s="62">
        <f t="shared" si="126"/>
        <v>0</v>
      </c>
      <c r="K281" s="62">
        <f t="shared" si="126"/>
        <v>0</v>
      </c>
      <c r="L281" s="62">
        <f t="shared" si="126"/>
        <v>0</v>
      </c>
      <c r="M281" s="62">
        <f t="shared" si="126"/>
        <v>0</v>
      </c>
    </row>
    <row r="282" spans="1:13" s="54" customFormat="1" ht="12.75">
      <c r="A282" s="25">
        <v>3</v>
      </c>
      <c r="B282" s="52" t="s">
        <v>40</v>
      </c>
      <c r="C282" s="56">
        <f>SUM(C283)</f>
        <v>0</v>
      </c>
      <c r="D282" s="56">
        <f aca="true" t="shared" si="127" ref="D282:M284">SUM(D283)</f>
        <v>0</v>
      </c>
      <c r="E282" s="56">
        <f t="shared" si="127"/>
        <v>0</v>
      </c>
      <c r="F282" s="56">
        <f t="shared" si="127"/>
        <v>0</v>
      </c>
      <c r="G282" s="56">
        <f t="shared" si="127"/>
        <v>0</v>
      </c>
      <c r="H282" s="56">
        <f t="shared" si="127"/>
        <v>0</v>
      </c>
      <c r="I282" s="56">
        <f t="shared" si="127"/>
        <v>0</v>
      </c>
      <c r="J282" s="56">
        <f t="shared" si="127"/>
        <v>0</v>
      </c>
      <c r="K282" s="56">
        <f t="shared" si="127"/>
        <v>0</v>
      </c>
      <c r="L282" s="56">
        <f t="shared" si="127"/>
        <v>0</v>
      </c>
      <c r="M282" s="56">
        <f t="shared" si="127"/>
        <v>0</v>
      </c>
    </row>
    <row r="283" spans="1:13" s="54" customFormat="1" ht="12.75">
      <c r="A283" s="25">
        <v>32</v>
      </c>
      <c r="B283" s="52" t="s">
        <v>25</v>
      </c>
      <c r="C283" s="56">
        <f>SUM(C284)</f>
        <v>0</v>
      </c>
      <c r="D283" s="56">
        <f t="shared" si="127"/>
        <v>0</v>
      </c>
      <c r="E283" s="56">
        <f t="shared" si="127"/>
        <v>0</v>
      </c>
      <c r="F283" s="56">
        <f t="shared" si="127"/>
        <v>0</v>
      </c>
      <c r="G283" s="56">
        <f t="shared" si="127"/>
        <v>0</v>
      </c>
      <c r="H283" s="56">
        <f t="shared" si="127"/>
        <v>0</v>
      </c>
      <c r="I283" s="56">
        <f t="shared" si="127"/>
        <v>0</v>
      </c>
      <c r="J283" s="56">
        <f t="shared" si="127"/>
        <v>0</v>
      </c>
      <c r="K283" s="56">
        <f t="shared" si="127"/>
        <v>0</v>
      </c>
      <c r="L283" s="56">
        <f t="shared" si="127"/>
        <v>0</v>
      </c>
      <c r="M283" s="56">
        <f t="shared" si="127"/>
        <v>0</v>
      </c>
    </row>
    <row r="284" spans="1:13" s="54" customFormat="1" ht="25.5">
      <c r="A284" s="25">
        <v>329</v>
      </c>
      <c r="B284" s="52" t="s">
        <v>115</v>
      </c>
      <c r="C284" s="56">
        <f>SUM(C285)</f>
        <v>0</v>
      </c>
      <c r="D284" s="56">
        <f t="shared" si="127"/>
        <v>0</v>
      </c>
      <c r="E284" s="56">
        <f t="shared" si="127"/>
        <v>0</v>
      </c>
      <c r="F284" s="56">
        <f t="shared" si="127"/>
        <v>0</v>
      </c>
      <c r="G284" s="56">
        <f t="shared" si="127"/>
        <v>0</v>
      </c>
      <c r="H284" s="56">
        <f t="shared" si="127"/>
        <v>0</v>
      </c>
      <c r="I284" s="56">
        <f t="shared" si="127"/>
        <v>0</v>
      </c>
      <c r="J284" s="56">
        <f t="shared" si="127"/>
        <v>0</v>
      </c>
      <c r="K284" s="56">
        <f t="shared" si="127"/>
        <v>0</v>
      </c>
      <c r="L284" s="56">
        <v>0</v>
      </c>
      <c r="M284" s="56">
        <v>0</v>
      </c>
    </row>
    <row r="285" spans="1:13" ht="12.75">
      <c r="A285" s="77">
        <v>3299</v>
      </c>
      <c r="B285" s="46" t="s">
        <v>115</v>
      </c>
      <c r="C285" s="58">
        <v>0</v>
      </c>
      <c r="D285" s="58"/>
      <c r="E285" s="58">
        <v>0</v>
      </c>
      <c r="F285" s="58"/>
      <c r="G285" s="58"/>
      <c r="H285" s="58"/>
      <c r="I285" s="58"/>
      <c r="J285" s="58"/>
      <c r="K285" s="58"/>
      <c r="L285" s="58"/>
      <c r="M285" s="58"/>
    </row>
    <row r="286" spans="1:13" s="54" customFormat="1" ht="25.5">
      <c r="A286" s="25">
        <v>4</v>
      </c>
      <c r="B286" s="63" t="s">
        <v>31</v>
      </c>
      <c r="C286" s="56">
        <f aca="true" t="shared" si="128" ref="C286:M286">SUM(C287)</f>
        <v>0</v>
      </c>
      <c r="D286" s="56">
        <f t="shared" si="128"/>
        <v>0</v>
      </c>
      <c r="E286" s="56">
        <f t="shared" si="128"/>
        <v>0</v>
      </c>
      <c r="F286" s="56">
        <f t="shared" si="128"/>
        <v>0</v>
      </c>
      <c r="G286" s="56">
        <f t="shared" si="128"/>
        <v>0</v>
      </c>
      <c r="H286" s="56">
        <f t="shared" si="128"/>
        <v>0</v>
      </c>
      <c r="I286" s="56">
        <f t="shared" si="128"/>
        <v>0</v>
      </c>
      <c r="J286" s="56">
        <f t="shared" si="128"/>
        <v>0</v>
      </c>
      <c r="K286" s="56">
        <f t="shared" si="128"/>
        <v>0</v>
      </c>
      <c r="L286" s="56">
        <f t="shared" si="128"/>
        <v>0</v>
      </c>
      <c r="M286" s="56">
        <f t="shared" si="128"/>
        <v>0</v>
      </c>
    </row>
    <row r="287" spans="1:13" s="54" customFormat="1" ht="25.5">
      <c r="A287" s="25">
        <v>42</v>
      </c>
      <c r="B287" s="63" t="s">
        <v>131</v>
      </c>
      <c r="C287" s="56">
        <f aca="true" t="shared" si="129" ref="C287:J287">SUM(C288+C294)</f>
        <v>0</v>
      </c>
      <c r="D287" s="56">
        <f t="shared" si="129"/>
        <v>0</v>
      </c>
      <c r="E287" s="56">
        <f t="shared" si="129"/>
        <v>0</v>
      </c>
      <c r="F287" s="56">
        <f t="shared" si="129"/>
        <v>0</v>
      </c>
      <c r="G287" s="56">
        <f t="shared" si="129"/>
        <v>0</v>
      </c>
      <c r="H287" s="56">
        <f t="shared" si="129"/>
        <v>0</v>
      </c>
      <c r="I287" s="56">
        <f t="shared" si="129"/>
        <v>0</v>
      </c>
      <c r="J287" s="56">
        <f t="shared" si="129"/>
        <v>0</v>
      </c>
      <c r="K287" s="56">
        <f>SUM(K288+K294)</f>
        <v>0</v>
      </c>
      <c r="L287" s="56">
        <f>SUM(L288+L294)</f>
        <v>0</v>
      </c>
      <c r="M287" s="56">
        <f>SUM(M288+M294)</f>
        <v>0</v>
      </c>
    </row>
    <row r="288" spans="1:13" s="54" customFormat="1" ht="12.75">
      <c r="A288" s="25">
        <v>422</v>
      </c>
      <c r="B288" s="63" t="s">
        <v>132</v>
      </c>
      <c r="C288" s="56">
        <f aca="true" t="shared" si="130" ref="C288:K288">SUM(C289:C293)</f>
        <v>0</v>
      </c>
      <c r="D288" s="56">
        <f t="shared" si="130"/>
        <v>0</v>
      </c>
      <c r="E288" s="56">
        <f t="shared" si="130"/>
        <v>0</v>
      </c>
      <c r="F288" s="56">
        <f t="shared" si="130"/>
        <v>0</v>
      </c>
      <c r="G288" s="56">
        <f t="shared" si="130"/>
        <v>0</v>
      </c>
      <c r="H288" s="56">
        <f t="shared" si="130"/>
        <v>0</v>
      </c>
      <c r="I288" s="56">
        <f t="shared" si="130"/>
        <v>0</v>
      </c>
      <c r="J288" s="56">
        <f t="shared" si="130"/>
        <v>0</v>
      </c>
      <c r="K288" s="56">
        <f t="shared" si="130"/>
        <v>0</v>
      </c>
      <c r="L288" s="56">
        <v>0</v>
      </c>
      <c r="M288" s="56">
        <v>0</v>
      </c>
    </row>
    <row r="289" spans="1:13" ht="12.75">
      <c r="A289" s="77">
        <v>4221</v>
      </c>
      <c r="B289" s="46" t="s">
        <v>137</v>
      </c>
      <c r="C289" s="58">
        <v>0</v>
      </c>
      <c r="D289" s="58"/>
      <c r="E289" s="58">
        <v>0</v>
      </c>
      <c r="F289" s="58"/>
      <c r="G289" s="58"/>
      <c r="H289" s="58"/>
      <c r="I289" s="58"/>
      <c r="J289" s="58"/>
      <c r="K289" s="58"/>
      <c r="L289" s="58"/>
      <c r="M289" s="58"/>
    </row>
    <row r="291" spans="2:9" ht="12.75">
      <c r="B291" s="31" t="s">
        <v>178</v>
      </c>
      <c r="E291" s="2" t="s">
        <v>161</v>
      </c>
      <c r="I291" s="2" t="s">
        <v>163</v>
      </c>
    </row>
    <row r="292" spans="5:9" ht="12.75">
      <c r="E292" s="2" t="s">
        <v>162</v>
      </c>
      <c r="I292" s="2" t="s">
        <v>164</v>
      </c>
    </row>
  </sheetData>
  <sheetProtection/>
  <mergeCells count="1">
    <mergeCell ref="A1:M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Zrinka</cp:lastModifiedBy>
  <cp:lastPrinted>2022-01-05T09:27:17Z</cp:lastPrinted>
  <dcterms:created xsi:type="dcterms:W3CDTF">2013-09-11T11:00:21Z</dcterms:created>
  <dcterms:modified xsi:type="dcterms:W3CDTF">2022-01-05T09:28:32Z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